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6 июнь 2017\Цены\"/>
    </mc:Choice>
  </mc:AlternateContent>
  <bookViews>
    <workbookView xWindow="120" yWindow="135" windowWidth="19020" windowHeight="11895" tabRatio="552" activeTab="1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E20" i="3" l="1"/>
  <c r="D20" i="3"/>
  <c r="C20" i="3"/>
  <c r="B20" i="3"/>
  <c r="E19" i="3"/>
  <c r="D19" i="3"/>
  <c r="C19" i="3"/>
  <c r="B19" i="3"/>
  <c r="E13" i="3"/>
  <c r="D13" i="3"/>
  <c r="C13" i="3"/>
  <c r="B13" i="3"/>
  <c r="E12" i="3"/>
  <c r="D12" i="3"/>
  <c r="C12" i="3"/>
  <c r="B12" i="3"/>
  <c r="E11" i="3"/>
  <c r="D11" i="3"/>
  <c r="C11" i="3"/>
  <c r="B11" i="3"/>
  <c r="E20" i="1"/>
  <c r="D20" i="1"/>
  <c r="C20" i="1"/>
  <c r="B20" i="1"/>
  <c r="E19" i="1"/>
  <c r="D19" i="1"/>
  <c r="C19" i="1"/>
  <c r="B19" i="1"/>
  <c r="E13" i="1"/>
  <c r="D13" i="1"/>
  <c r="C13" i="1"/>
  <c r="B13" i="1"/>
  <c r="E12" i="1"/>
  <c r="D12" i="1"/>
  <c r="C12" i="1"/>
  <c r="B12" i="1"/>
  <c r="E11" i="1"/>
  <c r="D11" i="1"/>
  <c r="C11" i="1"/>
  <c r="B11" i="1"/>
  <c r="B38" i="1"/>
  <c r="B37" i="1"/>
  <c r="B36" i="1"/>
  <c r="B35" i="1"/>
  <c r="B34" i="1"/>
  <c r="D38" i="1" l="1"/>
  <c r="C38" i="1" l="1"/>
  <c r="E38" i="1"/>
  <c r="B34" i="3" l="1"/>
  <c r="B37" i="3" l="1"/>
  <c r="B36" i="3"/>
  <c r="B35" i="3"/>
  <c r="E38" i="3" l="1"/>
  <c r="D38" i="3"/>
  <c r="C38" i="3"/>
  <c r="B38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<sst xmlns="http://schemas.openxmlformats.org/spreadsheetml/2006/main" count="69" uniqueCount="25">
  <si>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</si>
  <si>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</si>
  <si>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</si>
  <si>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</si>
  <si>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</si>
  <si>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</si>
  <si>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</si>
  <si>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</si>
  <si>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</si>
  <si>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</si>
  <si>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</si>
  <si>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</si>
  <si>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</si>
  <si>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</si>
  <si>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</si>
  <si>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</si>
  <si>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</si>
  <si>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</si>
  <si>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</si>
  <si>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</si>
  <si>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</si>
  <si>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</si>
  <si>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</si>
  <si>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менее 150кВт: 13,91% * 1,53 * Цэ(м)</t>
  </si>
  <si>
    <t>Услуги АО "СО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</si>
</sst>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0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4" fillId="0" borderId="2" xfId="0" applyFont="1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2" xfId="0" applyFont="1" applyFill="1" applyBorder="1" applyAlignment="1"/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8" fillId="0" borderId="0" xfId="0" applyFont="1"/>
    <xf numFmtId="0" fontId="4" fillId="0" borderId="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0" xfId="0" applyBorder="1"/>
    <xf numFmtId="4" fontId="6" fillId="0" borderId="0" xfId="0" applyNumberFormat="1" applyFont="1" applyBorder="1"/>
    <xf numFmtId="4" fontId="0" fillId="0" borderId="0" xfId="0" applyNumberFormat="1" applyBorder="1"/>
    <xf numFmtId="4" fontId="6" fillId="0" borderId="0" xfId="0" applyNumberFormat="1" applyFont="1"/>
    <xf numFmtId="4" fontId="4" fillId="0" borderId="1" xfId="0" applyNumberFormat="1" applyFont="1" applyBorder="1"/>
    <xf numFmtId="4" fontId="4" fillId="0" borderId="12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7" fontId="6" fillId="0" borderId="0" xfId="0" applyNumberFormat="1" applyFont="1" applyAlignment="1">
      <alignment horizontal="center" vertical="center" wrapText="1"/>
    </xf>
    <xf numFmtId="164" fontId="0" fillId="0" borderId="0" xfId="0" applyNumberFormat="1" applyBorder="1"/>
    <xf numFmtId="4" fontId="4" fillId="0" borderId="1" xfId="0" applyNumberFormat="1" applyFont="1" applyFill="1" applyBorder="1"/>
    <xf numFmtId="0" fontId="6" fillId="0" borderId="0" xfId="0" applyFont="1" applyFill="1"/>
    <xf numFmtId="4" fontId="12" fillId="0" borderId="0" xfId="1" applyNumberFormat="1" applyFont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/>
    <xf numFmtId="4" fontId="4" fillId="2" borderId="7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5" fontId="4" fillId="2" borderId="7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6%20&#1080;&#1102;&#1085;&#1100;%202017/20170710_SAMARAEN_PSAMARAE_062017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6%20&#1080;&#1102;&#1085;&#1100;%202017/&#1056;&#1040;&#1057;&#1063;&#1045;&#1058;%20&#1062;&#1045;&#1053;%20&#1048;&#1102;&#1085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751,22</v>
          </cell>
        </row>
        <row r="12">
          <cell r="B12" t="str">
            <v>1931,06</v>
          </cell>
        </row>
        <row r="13">
          <cell r="B13" t="str">
            <v>4248,14</v>
          </cell>
        </row>
        <row r="15">
          <cell r="B15" t="str">
            <v>751,22</v>
          </cell>
        </row>
        <row r="16">
          <cell r="B16" t="str">
            <v>2997,04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3">
          <cell r="B13">
            <v>3.24</v>
          </cell>
        </row>
        <row r="14">
          <cell r="B14">
            <v>1.1080000000000001</v>
          </cell>
        </row>
        <row r="15">
          <cell r="B15">
            <v>0.32700000000000001</v>
          </cell>
        </row>
        <row r="16">
          <cell r="B16">
            <v>1.802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38"/>
  <sheetViews>
    <sheetView topLeftCell="A16" zoomScale="80" zoomScaleNormal="8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" customWidth="1"/>
    <col min="5" max="5" width="12.28515625" customWidth="1"/>
    <col min="12" max="13" width="10" bestFit="1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21" ht="12.75" customHeight="1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21" x14ac:dyDescent="0.2">
      <c r="A2" s="48"/>
      <c r="B2" s="48"/>
      <c r="C2" s="48"/>
      <c r="D2" s="48"/>
      <c r="E2" s="48"/>
      <c r="F2" s="48"/>
      <c r="G2" s="48"/>
      <c r="H2" s="48"/>
      <c r="I2" s="48"/>
    </row>
    <row r="3" spans="1:21" x14ac:dyDescent="0.2">
      <c r="A3" s="48"/>
      <c r="B3" s="48"/>
      <c r="C3" s="48"/>
      <c r="D3" s="48"/>
      <c r="E3" s="48"/>
      <c r="F3" s="48"/>
      <c r="G3" s="48"/>
      <c r="H3" s="48"/>
      <c r="I3" s="48"/>
    </row>
    <row r="4" spans="1:21" ht="18" customHeight="1" x14ac:dyDescent="0.2">
      <c r="A4" s="9"/>
      <c r="B4" s="9"/>
      <c r="C4" s="9"/>
      <c r="D4" s="32">
        <v>42887</v>
      </c>
      <c r="E4" s="9"/>
      <c r="F4" s="9"/>
      <c r="G4" s="9"/>
      <c r="H4" s="9"/>
      <c r="I4" s="9"/>
    </row>
    <row r="5" spans="1:21" ht="15.75" x14ac:dyDescent="0.25">
      <c r="A5" s="13" t="s">
        <v>21</v>
      </c>
      <c r="B5" s="10"/>
      <c r="C5" s="10"/>
      <c r="D5" s="10"/>
      <c r="E5" s="11"/>
      <c r="F5" s="11"/>
      <c r="G5" s="11"/>
      <c r="H5" s="11"/>
      <c r="I5" s="11"/>
    </row>
    <row r="6" spans="1:21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21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5.75" x14ac:dyDescent="0.25">
      <c r="A9" s="30" t="s">
        <v>2</v>
      </c>
      <c r="B9" s="49" t="s">
        <v>3</v>
      </c>
      <c r="C9" s="49"/>
      <c r="D9" s="49"/>
      <c r="E9" s="49"/>
      <c r="F9" s="35"/>
      <c r="G9" s="35"/>
      <c r="H9" s="11"/>
      <c r="I9" s="11"/>
      <c r="J9" s="22"/>
      <c r="K9" s="22"/>
      <c r="L9" s="22"/>
      <c r="O9" s="22"/>
      <c r="P9" s="33"/>
      <c r="Q9" s="33"/>
      <c r="T9" s="22"/>
      <c r="U9" s="22"/>
    </row>
    <row r="10" spans="1:21" ht="15.75" x14ac:dyDescent="0.25">
      <c r="A10" s="12"/>
      <c r="B10" s="37" t="s">
        <v>4</v>
      </c>
      <c r="C10" s="37" t="s">
        <v>5</v>
      </c>
      <c r="D10" s="37" t="s">
        <v>6</v>
      </c>
      <c r="E10" s="37" t="s">
        <v>7</v>
      </c>
      <c r="F10" s="35"/>
      <c r="G10" s="35"/>
      <c r="H10" s="11"/>
      <c r="I10" s="11"/>
      <c r="J10" s="22"/>
      <c r="K10" s="22"/>
      <c r="L10" s="22"/>
      <c r="O10" s="22"/>
      <c r="P10" s="33"/>
      <c r="Q10" s="33"/>
      <c r="T10" s="22"/>
      <c r="U10" s="22"/>
    </row>
    <row r="11" spans="1:21" ht="15.75" x14ac:dyDescent="0.25">
      <c r="A11" s="12" t="s">
        <v>8</v>
      </c>
      <c r="B11" s="34">
        <f>[1]Лист1!$B$11+ROUND([1]Лист1!$B$11*0.1391*1.53,2)+B$38</f>
        <v>1957.2200000000003</v>
      </c>
      <c r="C11" s="34">
        <f>[1]Лист1!$B$11+ROUND([1]Лист1!$B$11*0.1391*1.53,2)+C$38</f>
        <v>2510.37</v>
      </c>
      <c r="D11" s="40">
        <f>[1]Лист1!$B$11+ROUND([1]Лист1!$B$11*0.1391*1.53,2)+D$38</f>
        <v>3306.14</v>
      </c>
      <c r="E11" s="34">
        <f>[1]Лист1!$B$11+ROUND([1]Лист1!$B$11*0.1391*1.53,2)+E$38</f>
        <v>4342.4399999999996</v>
      </c>
      <c r="F11" s="35"/>
      <c r="G11" s="35"/>
      <c r="H11" s="11"/>
      <c r="I11" s="11"/>
      <c r="J11" s="22"/>
      <c r="K11" s="22"/>
      <c r="L11" s="23"/>
      <c r="O11" s="23"/>
      <c r="P11" s="33"/>
      <c r="Q11" s="33"/>
      <c r="T11" s="24"/>
      <c r="U11" s="22"/>
    </row>
    <row r="12" spans="1:21" ht="15.75" x14ac:dyDescent="0.25">
      <c r="A12" s="12" t="s">
        <v>9</v>
      </c>
      <c r="B12" s="34">
        <f>[1]Лист1!$B$12+ROUND([1]Лист1!$B$12*0.1391*1.53,2)+B$38</f>
        <v>3388.1499999999996</v>
      </c>
      <c r="C12" s="34">
        <f>[1]Лист1!$B$12+ROUND([1]Лист1!$B$12*0.1391*1.53,2)+C$38</f>
        <v>3941.2999999999997</v>
      </c>
      <c r="D12" s="34">
        <f>[1]Лист1!$B$12+ROUND([1]Лист1!$B$12*0.1391*1.53,2)+D$38</f>
        <v>4737.07</v>
      </c>
      <c r="E12" s="34">
        <f>[1]Лист1!$B$12+ROUND([1]Лист1!$B$12*0.1391*1.53,2)+E$38</f>
        <v>5773.369999999999</v>
      </c>
      <c r="F12" s="35"/>
      <c r="G12" s="35"/>
      <c r="H12" s="11"/>
      <c r="I12" s="11"/>
      <c r="J12" s="22"/>
      <c r="K12" s="22"/>
      <c r="L12" s="23"/>
      <c r="O12" s="23"/>
      <c r="P12" s="33"/>
      <c r="Q12" s="33"/>
      <c r="T12" s="24"/>
      <c r="U12" s="22"/>
    </row>
    <row r="13" spans="1:21" ht="15.75" x14ac:dyDescent="0.25">
      <c r="A13" s="12" t="s">
        <v>10</v>
      </c>
      <c r="B13" s="34">
        <f>[1]Лист1!$B$13+ROUND([1]Лист1!$B$13*0.1391*1.53,2)+B$38</f>
        <v>6198.3600000000006</v>
      </c>
      <c r="C13" s="34">
        <f>[1]Лист1!$B$13+ROUND([1]Лист1!$B$13*0.1391*1.53,2)+C$38</f>
        <v>6751.51</v>
      </c>
      <c r="D13" s="34">
        <f>[1]Лист1!$B$13+ROUND([1]Лист1!$B$13*0.1391*1.53,2)+D$38</f>
        <v>7547.2800000000007</v>
      </c>
      <c r="E13" s="34">
        <f>[1]Лист1!$B$13+ROUND([1]Лист1!$B$13*0.1391*1.53,2)+E$38</f>
        <v>8583.58</v>
      </c>
      <c r="F13" s="35"/>
      <c r="G13" s="35"/>
      <c r="H13" s="11"/>
      <c r="I13" s="11"/>
      <c r="J13" s="22"/>
      <c r="K13" s="22"/>
      <c r="L13" s="23"/>
      <c r="O13" s="23"/>
      <c r="P13" s="33"/>
      <c r="Q13" s="33"/>
      <c r="T13" s="24"/>
      <c r="U13" s="22"/>
    </row>
    <row r="14" spans="1:21" ht="15.75" x14ac:dyDescent="0.25">
      <c r="A14" s="11"/>
      <c r="B14" s="35"/>
      <c r="C14" s="35"/>
      <c r="D14" s="35"/>
      <c r="E14" s="35"/>
      <c r="F14" s="35"/>
      <c r="G14" s="35"/>
      <c r="H14" s="11"/>
      <c r="I14" s="11"/>
      <c r="J14" s="22"/>
      <c r="K14" s="22"/>
      <c r="L14" s="22"/>
      <c r="O14" s="22"/>
      <c r="P14" s="33"/>
      <c r="Q14" s="33"/>
      <c r="T14" s="24"/>
      <c r="U14" s="22"/>
    </row>
    <row r="15" spans="1:21" ht="15.75" x14ac:dyDescent="0.25">
      <c r="A15" s="11" t="s">
        <v>11</v>
      </c>
      <c r="B15" s="35"/>
      <c r="C15" s="35"/>
      <c r="D15" s="35"/>
      <c r="E15" s="35"/>
      <c r="F15" s="35"/>
      <c r="G15" s="35"/>
      <c r="H15" s="11"/>
      <c r="I15" s="11"/>
      <c r="J15" s="22"/>
      <c r="K15" s="22"/>
      <c r="L15" s="22"/>
      <c r="O15" s="22"/>
      <c r="P15" s="24"/>
      <c r="Q15" s="24"/>
      <c r="T15" s="24"/>
      <c r="U15" s="22"/>
    </row>
    <row r="16" spans="1:21" ht="15.75" x14ac:dyDescent="0.25">
      <c r="A16" s="11"/>
      <c r="B16" s="35"/>
      <c r="C16" s="35"/>
      <c r="D16" s="35"/>
      <c r="E16" s="35"/>
      <c r="F16" s="35"/>
      <c r="G16" s="35"/>
      <c r="H16" s="11"/>
      <c r="I16" s="11"/>
      <c r="J16" s="22"/>
      <c r="K16" s="22"/>
      <c r="L16" s="22"/>
      <c r="O16" s="22"/>
      <c r="P16" s="22"/>
      <c r="Q16" s="24"/>
      <c r="T16" s="24"/>
      <c r="U16" s="22"/>
    </row>
    <row r="17" spans="1:21" ht="15.75" x14ac:dyDescent="0.25">
      <c r="A17" s="30" t="s">
        <v>2</v>
      </c>
      <c r="B17" s="49" t="s">
        <v>3</v>
      </c>
      <c r="C17" s="49"/>
      <c r="D17" s="49"/>
      <c r="E17" s="49"/>
      <c r="F17" s="35"/>
      <c r="G17" s="35"/>
      <c r="H17" s="11"/>
      <c r="I17" s="11"/>
      <c r="J17" s="22"/>
      <c r="K17" s="22"/>
      <c r="L17" s="22"/>
      <c r="O17" s="22"/>
      <c r="P17" s="22"/>
      <c r="Q17" s="24"/>
      <c r="R17" s="24"/>
      <c r="S17" s="24"/>
      <c r="T17" s="24"/>
      <c r="U17" s="22"/>
    </row>
    <row r="18" spans="1:21" ht="15.75" x14ac:dyDescent="0.25">
      <c r="A18" s="12"/>
      <c r="B18" s="39" t="s">
        <v>4</v>
      </c>
      <c r="C18" s="39" t="s">
        <v>5</v>
      </c>
      <c r="D18" s="39" t="s">
        <v>6</v>
      </c>
      <c r="E18" s="39" t="s">
        <v>7</v>
      </c>
      <c r="F18" s="35"/>
      <c r="G18" s="35"/>
      <c r="H18" s="11"/>
      <c r="I18" s="11"/>
      <c r="J18" s="22"/>
      <c r="K18" s="22"/>
      <c r="L18" s="22"/>
      <c r="O18" s="22"/>
      <c r="P18" s="22"/>
      <c r="Q18" s="24"/>
      <c r="R18" s="24"/>
      <c r="S18" s="24"/>
      <c r="T18" s="24"/>
      <c r="U18" s="22"/>
    </row>
    <row r="19" spans="1:21" ht="15.75" x14ac:dyDescent="0.25">
      <c r="A19" s="12" t="s">
        <v>8</v>
      </c>
      <c r="B19" s="34">
        <f>[1]Лист1!$B$15+ROUND([1]Лист1!$B$15*0.1391*1.53,2)+B$38</f>
        <v>1957.2200000000003</v>
      </c>
      <c r="C19" s="34">
        <f>[1]Лист1!$B$15+ROUND([1]Лист1!$B$15*0.1391*1.53,2)+C$38</f>
        <v>2510.37</v>
      </c>
      <c r="D19" s="34">
        <f>[1]Лист1!$B$15+ROUND([1]Лист1!$B$15*0.1391*1.53,2)+D$38</f>
        <v>3306.14</v>
      </c>
      <c r="E19" s="34">
        <f>[1]Лист1!$B$15+ROUND([1]Лист1!$B$15*0.1391*1.53,2)+E$38</f>
        <v>4342.4399999999996</v>
      </c>
      <c r="F19" s="35"/>
      <c r="G19" s="35"/>
      <c r="H19" s="11"/>
      <c r="I19" s="11"/>
      <c r="J19" s="22"/>
      <c r="K19" s="22"/>
      <c r="L19" s="23"/>
      <c r="O19" s="23"/>
      <c r="P19" s="24"/>
      <c r="Q19" s="24"/>
      <c r="R19" s="24"/>
      <c r="S19" s="24"/>
      <c r="T19" s="24"/>
      <c r="U19" s="22"/>
    </row>
    <row r="20" spans="1:21" ht="15.75" x14ac:dyDescent="0.25">
      <c r="A20" s="12" t="s">
        <v>12</v>
      </c>
      <c r="B20" s="34">
        <f>[1]Лист1!$B$16+ROUND([1]Лист1!$B$16*0.1391*1.53,2)+B$38</f>
        <v>4681</v>
      </c>
      <c r="C20" s="34">
        <f>[1]Лист1!$B$16+ROUND([1]Лист1!$B$16*0.1391*1.53,2)+C$38</f>
        <v>5234.1499999999996</v>
      </c>
      <c r="D20" s="34">
        <f>[1]Лист1!$B$16+ROUND([1]Лист1!$B$16*0.1391*1.53,2)+D$38</f>
        <v>6029.92</v>
      </c>
      <c r="E20" s="34">
        <f>[1]Лист1!$B$16+ROUND([1]Лист1!$B$16*0.1391*1.53,2)+E$38</f>
        <v>7066.2199999999993</v>
      </c>
      <c r="F20" s="35"/>
      <c r="G20" s="35"/>
      <c r="H20" s="11"/>
      <c r="I20" s="11"/>
      <c r="J20" s="22"/>
      <c r="K20" s="22"/>
      <c r="L20" s="23"/>
      <c r="O20" s="23"/>
      <c r="P20" s="24"/>
      <c r="Q20" s="24"/>
      <c r="R20" s="24"/>
      <c r="S20" s="24"/>
      <c r="T20" s="24"/>
      <c r="U20" s="22"/>
    </row>
    <row r="21" spans="1:21" x14ac:dyDescent="0.2">
      <c r="B21" s="38"/>
      <c r="C21" s="38"/>
      <c r="D21" s="38"/>
      <c r="E21" s="38"/>
      <c r="F21" s="38"/>
      <c r="G21" s="38"/>
      <c r="J21" s="22"/>
      <c r="K21" s="22"/>
      <c r="L21" s="22"/>
      <c r="O21" s="24"/>
      <c r="P21" s="24"/>
      <c r="Q21" s="24"/>
      <c r="R21" s="22"/>
      <c r="S21" s="22"/>
      <c r="T21" s="22"/>
      <c r="U21" s="22"/>
    </row>
    <row r="22" spans="1:21" ht="13.5" x14ac:dyDescent="0.25">
      <c r="A22" s="44" t="s">
        <v>13</v>
      </c>
      <c r="B22" s="44"/>
      <c r="C22" s="44"/>
      <c r="D22" s="44"/>
      <c r="E22" s="44"/>
      <c r="J22" s="22"/>
      <c r="K22" s="22"/>
      <c r="L22" s="22"/>
      <c r="O22" s="24"/>
      <c r="P22" s="24"/>
      <c r="Q22" s="24"/>
      <c r="R22" s="22"/>
      <c r="S22" s="22"/>
      <c r="T22" s="22"/>
      <c r="U22" s="22"/>
    </row>
    <row r="23" spans="1:21" ht="13.5" x14ac:dyDescent="0.25">
      <c r="A23" s="19"/>
      <c r="B23" s="19"/>
      <c r="C23" s="19"/>
      <c r="D23" s="19"/>
      <c r="E23" s="19"/>
      <c r="J23" s="22"/>
      <c r="K23" s="22"/>
      <c r="L23" s="22"/>
      <c r="O23" s="24"/>
      <c r="P23" s="24"/>
      <c r="Q23" s="24"/>
      <c r="R23" s="22"/>
      <c r="S23" s="22"/>
      <c r="T23" s="22"/>
      <c r="U23" s="22"/>
    </row>
    <row r="24" spans="1:21" ht="15.75" x14ac:dyDescent="0.25">
      <c r="A24" s="21" t="s">
        <v>19</v>
      </c>
      <c r="B24" s="19"/>
      <c r="C24" s="19"/>
      <c r="D24" s="19"/>
      <c r="E24" s="19"/>
      <c r="J24" s="22"/>
      <c r="K24" s="22"/>
      <c r="L24" s="22"/>
      <c r="O24" s="24"/>
      <c r="P24" s="24"/>
      <c r="Q24" s="24"/>
      <c r="R24" s="22"/>
      <c r="S24" s="22"/>
      <c r="T24" s="22"/>
      <c r="U24" s="22"/>
    </row>
    <row r="25" spans="1:21" x14ac:dyDescent="0.2">
      <c r="J25" s="22"/>
      <c r="K25" s="22"/>
      <c r="L25" s="22"/>
      <c r="M25" s="22"/>
      <c r="N25" s="24"/>
      <c r="O25" s="24"/>
      <c r="P25" s="24"/>
      <c r="Q25" s="24"/>
      <c r="R25" s="22"/>
      <c r="S25" s="22"/>
      <c r="T25" s="22"/>
      <c r="U25" s="22"/>
    </row>
    <row r="26" spans="1:21" ht="15.75" customHeight="1" x14ac:dyDescent="0.2">
      <c r="A26" s="50" t="s">
        <v>23</v>
      </c>
      <c r="B26" s="51"/>
      <c r="C26" s="51"/>
      <c r="D26" s="51"/>
      <c r="E26" s="51"/>
      <c r="J26" s="22"/>
      <c r="K26" s="22"/>
      <c r="L26" s="22"/>
      <c r="M26" s="22"/>
      <c r="N26" s="24"/>
      <c r="O26" s="24"/>
      <c r="P26" s="24"/>
      <c r="Q26" s="24"/>
      <c r="R26" s="22"/>
      <c r="S26" s="22"/>
      <c r="T26" s="22"/>
      <c r="U26" s="22"/>
    </row>
    <row r="27" spans="1:21" ht="12.75" customHeight="1" x14ac:dyDescent="0.2">
      <c r="A27" s="51"/>
      <c r="B27" s="51"/>
      <c r="C27" s="51"/>
      <c r="D27" s="51"/>
      <c r="E27" s="51"/>
      <c r="J27" s="22"/>
      <c r="K27" s="22"/>
      <c r="L27" s="22"/>
      <c r="M27" s="22"/>
      <c r="N27" s="24"/>
      <c r="O27" s="24"/>
      <c r="P27" s="24"/>
      <c r="Q27" s="24"/>
      <c r="R27" s="22"/>
      <c r="S27" s="22"/>
      <c r="T27" s="22"/>
      <c r="U27" s="22"/>
    </row>
    <row r="28" spans="1:21" ht="15.75" customHeight="1" x14ac:dyDescent="0.2">
      <c r="A28" s="51"/>
      <c r="B28" s="51"/>
      <c r="C28" s="51"/>
      <c r="D28" s="51"/>
      <c r="E28" s="51"/>
      <c r="J28" s="22"/>
      <c r="K28" s="22"/>
      <c r="L28" s="22"/>
      <c r="M28" s="22"/>
      <c r="N28" s="24"/>
      <c r="O28" s="24"/>
      <c r="P28" s="24"/>
      <c r="Q28" s="24"/>
      <c r="R28" s="22"/>
      <c r="S28" s="22"/>
      <c r="T28" s="22"/>
      <c r="U28" s="22"/>
    </row>
    <row r="29" spans="1:21" ht="16.5" customHeight="1" x14ac:dyDescent="0.2">
      <c r="A29" s="51"/>
      <c r="B29" s="51"/>
      <c r="C29" s="51"/>
      <c r="D29" s="51"/>
      <c r="E29" s="51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2" customHeight="1" x14ac:dyDescent="0.2">
      <c r="A30" s="20"/>
      <c r="B30" s="20"/>
      <c r="C30" s="20"/>
      <c r="D30" s="20"/>
      <c r="E30" s="20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5.75" thickBot="1" x14ac:dyDescent="0.3">
      <c r="A31" s="1" t="s">
        <v>18</v>
      </c>
      <c r="B31" s="2"/>
      <c r="C31" s="2"/>
      <c r="D31" s="2"/>
      <c r="E31" s="2"/>
    </row>
    <row r="32" spans="1:21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7">
        <v>1042.8800000000001</v>
      </c>
      <c r="C33" s="28">
        <v>1596.03</v>
      </c>
      <c r="D33" s="28">
        <v>2391.8000000000002</v>
      </c>
      <c r="E33" s="29">
        <v>3428.1</v>
      </c>
    </row>
    <row r="34" spans="1:5" ht="135.75" customHeight="1" x14ac:dyDescent="0.25">
      <c r="A34" s="14" t="s">
        <v>20</v>
      </c>
      <c r="B34" s="45">
        <f>[2]услуги!$B$13</f>
        <v>3.24</v>
      </c>
      <c r="C34" s="46"/>
      <c r="D34" s="46"/>
      <c r="E34" s="47"/>
    </row>
    <row r="35" spans="1:5" ht="30" x14ac:dyDescent="0.25">
      <c r="A35" s="14" t="s">
        <v>16</v>
      </c>
      <c r="B35" s="41">
        <f>[2]услуги!$B$14</f>
        <v>1.1080000000000001</v>
      </c>
      <c r="C35" s="42"/>
      <c r="D35" s="42"/>
      <c r="E35" s="43"/>
    </row>
    <row r="36" spans="1:5" ht="75" x14ac:dyDescent="0.25">
      <c r="A36" s="14" t="s">
        <v>17</v>
      </c>
      <c r="B36" s="41">
        <f>[2]услуги!$B$15</f>
        <v>0.32700000000000001</v>
      </c>
      <c r="C36" s="42"/>
      <c r="D36" s="42"/>
      <c r="E36" s="43"/>
    </row>
    <row r="37" spans="1:5" ht="30.75" thickBot="1" x14ac:dyDescent="0.3">
      <c r="A37" s="15" t="s">
        <v>24</v>
      </c>
      <c r="B37" s="41">
        <f>[2]услуги!$B$16</f>
        <v>1.802</v>
      </c>
      <c r="C37" s="42"/>
      <c r="D37" s="42"/>
      <c r="E37" s="43"/>
    </row>
    <row r="38" spans="1:5" ht="15" thickBot="1" x14ac:dyDescent="0.25">
      <c r="A38" s="8" t="s">
        <v>15</v>
      </c>
      <c r="B38" s="16">
        <f>B33+B34</f>
        <v>1046.1200000000001</v>
      </c>
      <c r="C38" s="16">
        <f>C33+B34</f>
        <v>1599.27</v>
      </c>
      <c r="D38" s="16">
        <f>D33+B34</f>
        <v>2395.04</v>
      </c>
      <c r="E38" s="17">
        <f>E33+B34</f>
        <v>3431.3399999999997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38"/>
  <sheetViews>
    <sheetView tabSelected="1" topLeftCell="A13" zoomScale="80" zoomScaleNormal="8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  <col min="8" max="11" width="11.28515625" bestFit="1" customWidth="1"/>
  </cols>
  <sheetData>
    <row r="1" spans="1:15" ht="12.75" customHeight="1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15" x14ac:dyDescent="0.2">
      <c r="A2" s="48"/>
      <c r="B2" s="48"/>
      <c r="C2" s="48"/>
      <c r="D2" s="48"/>
      <c r="E2" s="48"/>
      <c r="F2" s="48"/>
      <c r="G2" s="48"/>
      <c r="H2" s="48"/>
      <c r="I2" s="48"/>
    </row>
    <row r="3" spans="1:15" x14ac:dyDescent="0.2">
      <c r="A3" s="48"/>
      <c r="B3" s="48"/>
      <c r="C3" s="48"/>
      <c r="D3" s="48"/>
      <c r="E3" s="48"/>
      <c r="F3" s="48"/>
      <c r="G3" s="48"/>
      <c r="H3" s="48"/>
      <c r="I3" s="48"/>
    </row>
    <row r="4" spans="1:15" ht="24" customHeight="1" x14ac:dyDescent="0.2">
      <c r="A4" s="9"/>
      <c r="B4" s="9"/>
      <c r="C4" s="9"/>
      <c r="D4" s="32">
        <v>42887</v>
      </c>
      <c r="E4" s="9"/>
      <c r="F4" s="9"/>
      <c r="G4" s="9"/>
      <c r="H4" s="9"/>
      <c r="I4" s="9"/>
    </row>
    <row r="5" spans="1:15" ht="15.75" x14ac:dyDescent="0.25">
      <c r="A5" s="13" t="s">
        <v>22</v>
      </c>
      <c r="B5" s="10"/>
      <c r="C5" s="10"/>
      <c r="D5" s="10"/>
      <c r="E5" s="11"/>
      <c r="F5" s="11"/>
      <c r="G5" s="11"/>
      <c r="H5" s="11"/>
      <c r="I5" s="11"/>
    </row>
    <row r="6" spans="1:15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5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5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15" ht="15.75" x14ac:dyDescent="0.25">
      <c r="A9" s="30" t="s">
        <v>2</v>
      </c>
      <c r="B9" s="55" t="s">
        <v>3</v>
      </c>
      <c r="C9" s="55"/>
      <c r="D9" s="55"/>
      <c r="E9" s="55"/>
      <c r="F9" s="11"/>
      <c r="G9" s="11"/>
      <c r="H9" s="11"/>
      <c r="I9" s="11"/>
      <c r="J9" s="22"/>
      <c r="K9" s="22"/>
      <c r="L9" s="22"/>
      <c r="M9" s="22"/>
      <c r="N9" s="22"/>
      <c r="O9" s="22"/>
    </row>
    <row r="10" spans="1:15" ht="15.75" x14ac:dyDescent="0.25">
      <c r="A10" s="12"/>
      <c r="B10" s="30" t="s">
        <v>4</v>
      </c>
      <c r="C10" s="30" t="s">
        <v>5</v>
      </c>
      <c r="D10" s="30" t="s">
        <v>6</v>
      </c>
      <c r="E10" s="30" t="s">
        <v>7</v>
      </c>
      <c r="F10" s="11"/>
      <c r="G10" s="11"/>
      <c r="H10" s="11"/>
      <c r="I10" s="11"/>
      <c r="J10" s="22"/>
      <c r="K10" s="22"/>
      <c r="L10" s="22"/>
      <c r="M10" s="22"/>
      <c r="N10" s="22"/>
      <c r="O10" s="22"/>
    </row>
    <row r="11" spans="1:15" ht="15.75" x14ac:dyDescent="0.25">
      <c r="A11" s="12" t="s">
        <v>8</v>
      </c>
      <c r="B11" s="26">
        <f>[1]Лист1!$B$11+ROUND([1]Лист1!$B$11*0.1391*1.53,2)+B$38</f>
        <v>914.34</v>
      </c>
      <c r="C11" s="26">
        <f>[1]Лист1!$B$11+ROUND([1]Лист1!$B$11*0.1391*1.53,2)+C$38</f>
        <v>914.34</v>
      </c>
      <c r="D11" s="26">
        <f>[1]Лист1!$B$11+ROUND([1]Лист1!$B$11*0.1391*1.53,2)+D$38</f>
        <v>914.34</v>
      </c>
      <c r="E11" s="26">
        <f>[1]Лист1!$B$11+ROUND([1]Лист1!$B$11*0.1391*1.53,2)+E$38</f>
        <v>914.34</v>
      </c>
      <c r="F11" s="11"/>
      <c r="G11" s="11"/>
      <c r="H11" s="11"/>
      <c r="I11" s="25"/>
      <c r="J11" s="25"/>
      <c r="K11" s="25"/>
      <c r="L11" s="25"/>
      <c r="M11" s="23"/>
      <c r="N11" s="23"/>
      <c r="O11" s="23"/>
    </row>
    <row r="12" spans="1:15" ht="15.75" x14ac:dyDescent="0.25">
      <c r="A12" s="12" t="s">
        <v>9</v>
      </c>
      <c r="B12" s="26">
        <f>[1]Лист1!$B$12+ROUND([1]Лист1!$B$12*0.1391*1.53,2)+B$38</f>
        <v>2345.2699999999995</v>
      </c>
      <c r="C12" s="26">
        <f>[1]Лист1!$B$12+ROUND([1]Лист1!$B$12*0.1391*1.53,2)+C$38</f>
        <v>2345.2699999999995</v>
      </c>
      <c r="D12" s="26">
        <f>[1]Лист1!$B$12+ROUND([1]Лист1!$B$12*0.1391*1.53,2)+D$38</f>
        <v>2345.2699999999995</v>
      </c>
      <c r="E12" s="26">
        <f>[1]Лист1!$B$12+ROUND([1]Лист1!$B$12*0.1391*1.53,2)+E$38</f>
        <v>2345.2699999999995</v>
      </c>
      <c r="F12" s="11"/>
      <c r="G12" s="11"/>
      <c r="H12" s="11"/>
      <c r="I12" s="25"/>
      <c r="J12" s="25"/>
      <c r="K12" s="25"/>
      <c r="L12" s="25"/>
      <c r="M12" s="23"/>
      <c r="N12" s="23"/>
      <c r="O12" s="23"/>
    </row>
    <row r="13" spans="1:15" ht="15.75" x14ac:dyDescent="0.25">
      <c r="A13" s="12" t="s">
        <v>10</v>
      </c>
      <c r="B13" s="26">
        <f>[1]Лист1!$B$13+ROUND([1]Лист1!$B$13*0.1391*1.53,2)+B$38</f>
        <v>5155.4800000000005</v>
      </c>
      <c r="C13" s="26">
        <f>[1]Лист1!$B$13+ROUND([1]Лист1!$B$13*0.1391*1.53,2)+C$38</f>
        <v>5155.4800000000005</v>
      </c>
      <c r="D13" s="26">
        <f>[1]Лист1!$B$13+ROUND([1]Лист1!$B$13*0.1391*1.53,2)+D$38</f>
        <v>5155.4800000000005</v>
      </c>
      <c r="E13" s="26">
        <f>[1]Лист1!$B$13+ROUND([1]Лист1!$B$13*0.1391*1.53,2)+E$38</f>
        <v>5155.4800000000005</v>
      </c>
      <c r="F13" s="11"/>
      <c r="G13" s="11"/>
      <c r="H13" s="11"/>
      <c r="I13" s="25"/>
      <c r="J13" s="25"/>
      <c r="K13" s="25"/>
      <c r="L13" s="25"/>
      <c r="M13" s="23"/>
      <c r="N13" s="23"/>
      <c r="O13" s="23"/>
    </row>
    <row r="14" spans="1:15" ht="15.75" x14ac:dyDescent="0.25">
      <c r="A14" s="11"/>
      <c r="B14" s="11"/>
      <c r="C14" s="11"/>
      <c r="D14" s="11"/>
      <c r="E14" s="11"/>
      <c r="F14" s="11"/>
      <c r="G14" s="11"/>
      <c r="H14" s="11"/>
      <c r="I14" s="25"/>
      <c r="J14" s="25"/>
      <c r="K14" s="25"/>
      <c r="L14" s="25"/>
      <c r="M14" s="22"/>
      <c r="N14" s="22"/>
      <c r="O14" s="22"/>
    </row>
    <row r="15" spans="1:15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25"/>
      <c r="J15" s="25"/>
      <c r="K15" s="25"/>
      <c r="L15" s="25"/>
      <c r="M15" s="22"/>
      <c r="N15" s="22"/>
      <c r="O15" s="22"/>
    </row>
    <row r="16" spans="1:15" ht="15.75" x14ac:dyDescent="0.25">
      <c r="A16" s="11"/>
      <c r="B16" s="11"/>
      <c r="C16" s="11"/>
      <c r="D16" s="11"/>
      <c r="E16" s="11"/>
      <c r="F16" s="11"/>
      <c r="G16" s="11"/>
      <c r="H16" s="11"/>
      <c r="I16" s="25"/>
      <c r="J16" s="25"/>
      <c r="K16" s="25"/>
      <c r="L16" s="25"/>
      <c r="M16" s="22"/>
      <c r="N16" s="22"/>
      <c r="O16" s="22"/>
    </row>
    <row r="17" spans="1:15" ht="15.75" x14ac:dyDescent="0.25">
      <c r="A17" s="30" t="s">
        <v>2</v>
      </c>
      <c r="B17" s="55" t="s">
        <v>3</v>
      </c>
      <c r="C17" s="55"/>
      <c r="D17" s="55"/>
      <c r="E17" s="55"/>
      <c r="F17" s="11"/>
      <c r="G17" s="11"/>
      <c r="H17" s="11"/>
      <c r="I17" s="25"/>
      <c r="J17" s="25"/>
      <c r="K17" s="25"/>
      <c r="L17" s="25"/>
      <c r="M17" s="22"/>
      <c r="N17" s="22"/>
      <c r="O17" s="22"/>
    </row>
    <row r="18" spans="1:15" ht="15.75" x14ac:dyDescent="0.25">
      <c r="A18" s="12"/>
      <c r="B18" s="30" t="s">
        <v>4</v>
      </c>
      <c r="C18" s="30" t="s">
        <v>5</v>
      </c>
      <c r="D18" s="30" t="s">
        <v>6</v>
      </c>
      <c r="E18" s="30" t="s">
        <v>7</v>
      </c>
      <c r="F18" s="11"/>
      <c r="G18" s="11"/>
      <c r="H18" s="11"/>
      <c r="I18" s="25"/>
      <c r="J18" s="25"/>
      <c r="K18" s="25"/>
      <c r="L18" s="25"/>
      <c r="M18" s="22"/>
      <c r="N18" s="22"/>
    </row>
    <row r="19" spans="1:15" ht="15.75" x14ac:dyDescent="0.25">
      <c r="A19" s="12" t="s">
        <v>8</v>
      </c>
      <c r="B19" s="26">
        <f>[1]Лист1!$B$15+ROUND([1]Лист1!$B$15*0.1391*1.53,2)+B$38</f>
        <v>914.34</v>
      </c>
      <c r="C19" s="26">
        <f>[1]Лист1!$B$15+ROUND([1]Лист1!$B$15*0.1391*1.53,2)+C$38</f>
        <v>914.34</v>
      </c>
      <c r="D19" s="26">
        <f>[1]Лист1!$B$15+ROUND([1]Лист1!$B$15*0.1391*1.53,2)+D$38</f>
        <v>914.34</v>
      </c>
      <c r="E19" s="26">
        <f>[1]Лист1!$B$15+ROUND([1]Лист1!$B$15*0.1391*1.53,2)+E$38</f>
        <v>914.34</v>
      </c>
      <c r="F19" s="11"/>
      <c r="G19" s="11"/>
      <c r="H19" s="11"/>
      <c r="I19" s="25"/>
      <c r="J19" s="25"/>
      <c r="K19" s="25"/>
      <c r="L19" s="25"/>
      <c r="M19" s="23"/>
      <c r="N19" s="23"/>
    </row>
    <row r="20" spans="1:15" ht="15.75" x14ac:dyDescent="0.25">
      <c r="A20" s="12" t="s">
        <v>12</v>
      </c>
      <c r="B20" s="26">
        <f>[1]Лист1!$B$16+ROUND([1]Лист1!$B$16*0.1391*1.53,2)+B$38</f>
        <v>3638.12</v>
      </c>
      <c r="C20" s="26">
        <f>[1]Лист1!$B$16+ROUND([1]Лист1!$B$16*0.1391*1.53,2)+C$38</f>
        <v>3638.12</v>
      </c>
      <c r="D20" s="26">
        <f>[1]Лист1!$B$16+ROUND([1]Лист1!$B$16*0.1391*1.53,2)+D$38</f>
        <v>3638.12</v>
      </c>
      <c r="E20" s="26">
        <f>[1]Лист1!$B$16+ROUND([1]Лист1!$B$16*0.1391*1.53,2)+E$38</f>
        <v>3638.12</v>
      </c>
      <c r="F20" s="11"/>
      <c r="G20" s="11"/>
      <c r="H20" s="11"/>
      <c r="I20" s="25"/>
      <c r="J20" s="25"/>
      <c r="K20" s="25"/>
      <c r="L20" s="25"/>
      <c r="M20" s="23"/>
      <c r="N20" s="23"/>
    </row>
    <row r="21" spans="1:15" ht="18.75" x14ac:dyDescent="0.25">
      <c r="F21" s="11"/>
      <c r="G21" s="11"/>
      <c r="H21" s="36"/>
      <c r="I21" s="36"/>
      <c r="J21" s="36"/>
      <c r="K21" s="36"/>
      <c r="L21" s="25"/>
    </row>
    <row r="22" spans="1:15" ht="15.75" x14ac:dyDescent="0.25">
      <c r="A22" s="44" t="s">
        <v>13</v>
      </c>
      <c r="B22" s="44"/>
      <c r="C22" s="44"/>
      <c r="D22" s="44"/>
      <c r="E22" s="44"/>
      <c r="F22" s="11"/>
      <c r="G22" s="11"/>
      <c r="H22" s="11"/>
      <c r="I22" s="25"/>
      <c r="J22" s="25"/>
      <c r="K22" s="25"/>
      <c r="L22" s="25"/>
    </row>
    <row r="23" spans="1:15" ht="15.75" x14ac:dyDescent="0.25">
      <c r="A23" s="19"/>
      <c r="B23" s="19"/>
      <c r="C23" s="19"/>
      <c r="D23" s="19"/>
      <c r="E23" s="19"/>
      <c r="F23" s="11"/>
      <c r="G23" s="11"/>
      <c r="H23" s="11"/>
      <c r="I23" s="25"/>
      <c r="J23" s="25"/>
      <c r="K23" s="25"/>
      <c r="L23" s="25"/>
    </row>
    <row r="24" spans="1:15" ht="15.75" x14ac:dyDescent="0.25">
      <c r="A24" s="21" t="s">
        <v>19</v>
      </c>
      <c r="B24" s="19"/>
      <c r="C24" s="19"/>
      <c r="D24" s="19"/>
      <c r="E24" s="19"/>
      <c r="F24" s="11"/>
      <c r="G24" s="11"/>
      <c r="H24" s="11"/>
      <c r="I24" s="11"/>
    </row>
    <row r="25" spans="1:15" ht="15.75" x14ac:dyDescent="0.25">
      <c r="F25" s="11"/>
      <c r="G25" s="11"/>
      <c r="H25" s="11"/>
      <c r="I25" s="11"/>
    </row>
    <row r="26" spans="1:15" ht="15.75" customHeight="1" x14ac:dyDescent="0.25">
      <c r="A26" s="50" t="s">
        <v>23</v>
      </c>
      <c r="B26" s="51"/>
      <c r="C26" s="51"/>
      <c r="D26" s="51"/>
      <c r="E26" s="51"/>
      <c r="F26" s="11"/>
      <c r="G26" s="11"/>
      <c r="H26" s="11"/>
      <c r="I26" s="11"/>
    </row>
    <row r="27" spans="1:15" ht="15.75" x14ac:dyDescent="0.25">
      <c r="A27" s="51"/>
      <c r="B27" s="51"/>
      <c r="C27" s="51"/>
      <c r="D27" s="51"/>
      <c r="E27" s="51"/>
      <c r="F27" s="11"/>
      <c r="G27" s="11"/>
      <c r="H27" s="11"/>
      <c r="I27" s="11"/>
    </row>
    <row r="28" spans="1:15" ht="15.75" x14ac:dyDescent="0.25">
      <c r="A28" s="51"/>
      <c r="B28" s="51"/>
      <c r="C28" s="51"/>
      <c r="D28" s="51"/>
      <c r="E28" s="51"/>
      <c r="F28" s="11"/>
      <c r="G28" s="11"/>
      <c r="H28" s="11"/>
      <c r="I28" s="11"/>
    </row>
    <row r="29" spans="1:15" ht="15.75" x14ac:dyDescent="0.25">
      <c r="A29" s="51"/>
      <c r="B29" s="51"/>
      <c r="C29" s="51"/>
      <c r="D29" s="51"/>
      <c r="E29" s="51"/>
      <c r="F29" s="11"/>
      <c r="G29" s="11"/>
      <c r="H29" s="11"/>
      <c r="I29" s="11"/>
    </row>
    <row r="30" spans="1:15" ht="15.75" x14ac:dyDescent="0.25">
      <c r="A30" s="31"/>
      <c r="B30" s="31"/>
      <c r="C30" s="31"/>
      <c r="D30" s="31"/>
      <c r="E30" s="31"/>
      <c r="F30" s="11"/>
      <c r="G30" s="11"/>
      <c r="H30" s="11"/>
      <c r="I30" s="11"/>
    </row>
    <row r="31" spans="1:15" ht="15" x14ac:dyDescent="0.2">
      <c r="A31" s="20"/>
      <c r="B31" s="20"/>
      <c r="C31" s="20"/>
      <c r="D31" s="20"/>
      <c r="E31" s="20"/>
    </row>
    <row r="32" spans="1:15" ht="15.75" thickBot="1" x14ac:dyDescent="0.3">
      <c r="A32" s="1" t="s">
        <v>18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4" t="s">
        <v>20</v>
      </c>
      <c r="B34" s="45">
        <f>'через сети'!B34:E34</f>
        <v>3.24</v>
      </c>
      <c r="C34" s="46"/>
      <c r="D34" s="46"/>
      <c r="E34" s="47"/>
    </row>
    <row r="35" spans="1:5" ht="30" x14ac:dyDescent="0.25">
      <c r="A35" s="14" t="s">
        <v>16</v>
      </c>
      <c r="B35" s="52">
        <f>'через сети'!B35:E35</f>
        <v>1.1080000000000001</v>
      </c>
      <c r="C35" s="53"/>
      <c r="D35" s="53"/>
      <c r="E35" s="54"/>
    </row>
    <row r="36" spans="1:5" ht="75" x14ac:dyDescent="0.25">
      <c r="A36" s="14" t="s">
        <v>17</v>
      </c>
      <c r="B36" s="52">
        <f>'через сети'!B36:E36</f>
        <v>0.32700000000000001</v>
      </c>
      <c r="C36" s="53"/>
      <c r="D36" s="53"/>
      <c r="E36" s="54"/>
    </row>
    <row r="37" spans="1:5" ht="30.75" thickBot="1" x14ac:dyDescent="0.3">
      <c r="A37" s="15" t="s">
        <v>24</v>
      </c>
      <c r="B37" s="52">
        <f>'через сети'!B37:E37</f>
        <v>1.802</v>
      </c>
      <c r="C37" s="53"/>
      <c r="D37" s="53"/>
      <c r="E37" s="54"/>
    </row>
    <row r="38" spans="1:5" ht="15" thickBot="1" x14ac:dyDescent="0.25">
      <c r="A38" s="8" t="s">
        <v>15</v>
      </c>
      <c r="B38" s="16">
        <f>B34</f>
        <v>3.24</v>
      </c>
      <c r="C38" s="16">
        <f>B34</f>
        <v>3.24</v>
      </c>
      <c r="D38" s="16">
        <f>B34</f>
        <v>3.24</v>
      </c>
      <c r="E38" s="18">
        <f>B34</f>
        <v>3.24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2017-07-14T05:45:33Z</dcterms:modified>
</cp:coreProperties>
</file>