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8\01 января 2018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B37" i="1" l="1"/>
  <c r="B36" i="1"/>
  <c r="B35" i="1"/>
  <c r="B34" i="1"/>
  <c r="E33" i="1"/>
  <c r="D33" i="1"/>
  <c r="C33" i="1"/>
  <c r="B33" i="1"/>
  <c r="E38" i="1" l="1"/>
  <c r="E20" i="1" l="1"/>
  <c r="E19" i="1"/>
  <c r="E13" i="1"/>
  <c r="E12" i="1"/>
  <c r="E11" i="1"/>
  <c r="D38" i="1"/>
  <c r="D20" i="1" l="1"/>
  <c r="D19" i="1"/>
  <c r="D13" i="1"/>
  <c r="D12" i="1"/>
  <c r="D11" i="1"/>
  <c r="B38" i="1"/>
  <c r="B20" i="1" l="1"/>
  <c r="B19" i="1"/>
  <c r="B13" i="1"/>
  <c r="B12" i="1"/>
  <c r="B11" i="1"/>
  <c r="B34" i="3"/>
  <c r="B35" i="3" l="1"/>
  <c r="B37" i="3"/>
  <c r="B36" i="3"/>
  <c r="C38" i="1" l="1"/>
  <c r="E38" i="3"/>
  <c r="D38" i="3"/>
  <c r="C38" i="3"/>
  <c r="B38" i="3"/>
  <c r="E20" i="3" l="1"/>
  <c r="E19" i="3"/>
  <c r="E13" i="3"/>
  <c r="E12" i="3"/>
  <c r="E11" i="3"/>
  <c r="B20" i="3"/>
  <c r="B19" i="3"/>
  <c r="B13" i="3"/>
  <c r="B12" i="3"/>
  <c r="B11" i="3"/>
  <c r="C20" i="1"/>
  <c r="C19" i="1"/>
  <c r="C13" i="1"/>
  <c r="C12" i="1"/>
  <c r="C11" i="1"/>
  <c r="C20" i="3"/>
  <c r="C19" i="3"/>
  <c r="C13" i="3"/>
  <c r="C12" i="3"/>
  <c r="C11" i="3"/>
  <c r="D20" i="3"/>
  <c r="D19" i="3"/>
  <c r="D13" i="3"/>
  <c r="D12" i="3"/>
  <c r="D11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<sst xmlns="http://schemas.openxmlformats.org/spreadsheetml/2006/main" count="69" uniqueCount="25">
  <si>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</si>
  <si>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</si>
  <si>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</si>
  <si>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</si>
  <si>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</si>
  <si>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</si>
  <si>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</si>
  <si>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</si>
  <si>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</si>
  <si>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</si>
  <si>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</si>
  <si>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</si>
  <si>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</si>
  <si>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</si>
  <si>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</si>
  <si>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</si>
  <si>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</si>
  <si>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</si>
  <si>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</si>
  <si>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</si>
  <si>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</si>
  <si>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</si>
  <si>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</si>
  <si>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</si>
  <si>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670кВт до 10МВт: 8,7% * 1,18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</si>
</sst>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2" fontId="5" fillId="0" borderId="0" xfId="0" applyNumberFormat="1" applyFont="1"/>
    <xf numFmtId="4" fontId="3" fillId="0" borderId="14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/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1%20&#1103;&#1085;&#1074;&#1072;&#1088;&#1103;%202018/20180210_SAMARAEN_PSAMARAE_012018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1%20&#1103;&#1085;&#1074;&#1072;&#1088;&#1103;%202018/&#1056;&#1040;&#1057;&#1063;&#1045;&#1058;%20&#1062;&#1045;&#1053;%20&#1071;&#1085;&#1074;&#1072;&#1088;&#1100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944,25</v>
          </cell>
        </row>
        <row r="12">
          <cell r="B12" t="str">
            <v>2234,88</v>
          </cell>
        </row>
        <row r="13">
          <cell r="B13" t="str">
            <v>5079,17</v>
          </cell>
        </row>
        <row r="15">
          <cell r="B15" t="str">
            <v>944,25</v>
          </cell>
        </row>
        <row r="16">
          <cell r="B16" t="str">
            <v>3686,65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1087.94</v>
          </cell>
          <cell r="C5">
            <v>1667.77</v>
          </cell>
          <cell r="D5">
            <v>2498.0500000000002</v>
          </cell>
          <cell r="E5">
            <v>3554.35</v>
          </cell>
        </row>
        <row r="13">
          <cell r="B13">
            <v>3.05</v>
          </cell>
        </row>
        <row r="14">
          <cell r="B14">
            <v>1.121</v>
          </cell>
        </row>
        <row r="15">
          <cell r="B15">
            <v>0.34599999999999997</v>
          </cell>
        </row>
        <row r="16">
          <cell r="B16">
            <v>1.587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8"/>
  <sheetViews>
    <sheetView tabSelected="1" topLeftCell="A28" zoomScale="80" zoomScaleNormal="80" workbookViewId="0">
      <selection activeCell="D4" sqref="D4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9" ht="18" customHeight="1" x14ac:dyDescent="0.2">
      <c r="A4" s="9"/>
      <c r="B4" s="9"/>
      <c r="C4" s="9"/>
      <c r="D4" s="30">
        <v>43101</v>
      </c>
      <c r="E4" s="9"/>
      <c r="F4" s="9"/>
      <c r="G4" s="9"/>
      <c r="H4" s="9"/>
      <c r="I4" s="9"/>
    </row>
    <row r="5" spans="1:9" ht="15.75" x14ac:dyDescent="0.25">
      <c r="A5" s="14" t="s">
        <v>22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[1]Лист1!$B$11+ROUND([1]Лист1!$B$11*0.087*1.18,2)+B$38</f>
        <v>2132.1800000000003</v>
      </c>
      <c r="C11" s="24">
        <f>[1]Лист1!$B$11+ROUND([1]Лист1!$B$11*0.087*1.18,2)+C$38</f>
        <v>2712.01</v>
      </c>
      <c r="D11" s="24">
        <f>[1]Лист1!$B$11+ROUND([1]Лист1!$B$11*0.087*1.18,2)+D$38</f>
        <v>3542.2900000000004</v>
      </c>
      <c r="E11" s="24">
        <f>[1]Лист1!$B$11+ROUND([1]Лист1!$B$11*0.087*1.18,2)+E$38</f>
        <v>4598.59</v>
      </c>
      <c r="F11" s="11"/>
      <c r="G11" s="11"/>
      <c r="H11" s="25"/>
      <c r="I11" s="11"/>
    </row>
    <row r="12" spans="1:9" ht="15.75" x14ac:dyDescent="0.25">
      <c r="A12" s="13" t="s">
        <v>9</v>
      </c>
      <c r="B12" s="24">
        <f>[1]Лист1!$B$12+ROUND([1]Лист1!$B$12*0.087*1.18,2)+B$38</f>
        <v>3555.3</v>
      </c>
      <c r="C12" s="24">
        <f>[1]Лист1!$B$12+ROUND([1]Лист1!$B$12*0.087*1.18,2)+C$38</f>
        <v>4135.13</v>
      </c>
      <c r="D12" s="24">
        <f>[1]Лист1!$B$12+ROUND([1]Лист1!$B$12*0.087*1.18,2)+D$38</f>
        <v>4965.41</v>
      </c>
      <c r="E12" s="24">
        <f>[1]Лист1!$B$12+ROUND([1]Лист1!$B$12*0.087*1.18,2)+E$38</f>
        <v>6021.71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[1]Лист1!$B$13+ROUND([1]Лист1!$B$13*0.087*1.18,2)+B$38</f>
        <v>6691.59</v>
      </c>
      <c r="C13" s="24">
        <f>[1]Лист1!$B$13+ROUND([1]Лист1!$B$13*0.087*1.18,2)+C$38</f>
        <v>7271.42</v>
      </c>
      <c r="D13" s="24">
        <f>[1]Лист1!$B$13+ROUND([1]Лист1!$B$13*0.087*1.18,2)+D$38</f>
        <v>8101.7000000000007</v>
      </c>
      <c r="E13" s="24">
        <f>[1]Лист1!$B$13+ROUND([1]Лист1!$B$13*0.087*1.18,2)+E$38</f>
        <v>9158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3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[1]Лист1!$B$15+ROUND([1]Лист1!$B$15*0.087*1.18,2)+B$38</f>
        <v>2132.1800000000003</v>
      </c>
      <c r="C19" s="24">
        <f>[1]Лист1!$B$15+ROUND([1]Лист1!$B$15*0.087*1.18,2)+C$38</f>
        <v>2712.01</v>
      </c>
      <c r="D19" s="24">
        <f>[1]Лист1!$B$15+ROUND([1]Лист1!$B$15*0.087*1.18,2)+D$38</f>
        <v>3542.2900000000004</v>
      </c>
      <c r="E19" s="24">
        <f>[1]Лист1!$B$15+ROUND([1]Лист1!$B$15*0.087*1.18,2)+E$38</f>
        <v>4598.59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[1]Лист1!$B$16+ROUND([1]Лист1!$B$16*0.087*1.18,2)+B$38</f>
        <v>5156.1099999999997</v>
      </c>
      <c r="C20" s="24">
        <f>[1]Лист1!$B$16+ROUND([1]Лист1!$B$16*0.087*1.18,2)+C$38</f>
        <v>5735.94</v>
      </c>
      <c r="D20" s="24">
        <f>[1]Лист1!$B$16+ROUND([1]Лист1!$B$16*0.087*1.18,2)+D$38</f>
        <v>6566.22</v>
      </c>
      <c r="E20" s="24">
        <f>[1]Лист1!$B$16+ROUND([1]Лист1!$B$16*0.087*1.18,2)+E$38</f>
        <v>7622.52</v>
      </c>
      <c r="F20" s="11"/>
      <c r="G20" s="11"/>
      <c r="H20" s="11"/>
      <c r="I20" s="11"/>
    </row>
    <row r="22" spans="1:9" ht="13.5" x14ac:dyDescent="0.25">
      <c r="A22" s="35" t="s">
        <v>13</v>
      </c>
      <c r="B22" s="35"/>
      <c r="C22" s="35"/>
      <c r="D22" s="35"/>
      <c r="E22" s="35"/>
    </row>
    <row r="23" spans="1:9" ht="13.5" x14ac:dyDescent="0.25">
      <c r="A23" s="20"/>
      <c r="B23" s="20"/>
      <c r="C23" s="20"/>
      <c r="D23" s="20"/>
      <c r="E23" s="20"/>
    </row>
    <row r="24" spans="1:9" ht="15.75" x14ac:dyDescent="0.25">
      <c r="A24" s="22" t="s">
        <v>20</v>
      </c>
      <c r="B24" s="20"/>
      <c r="C24" s="20"/>
      <c r="D24" s="20"/>
      <c r="E24" s="20"/>
    </row>
    <row r="26" spans="1:9" ht="15.75" customHeight="1" x14ac:dyDescent="0.2">
      <c r="A26" s="41" t="s">
        <v>24</v>
      </c>
      <c r="B26" s="42"/>
      <c r="C26" s="42"/>
      <c r="D26" s="42"/>
      <c r="E26" s="42"/>
    </row>
    <row r="27" spans="1:9" ht="12.75" customHeight="1" x14ac:dyDescent="0.2">
      <c r="A27" s="42"/>
      <c r="B27" s="42"/>
      <c r="C27" s="42"/>
      <c r="D27" s="42"/>
      <c r="E27" s="42"/>
    </row>
    <row r="28" spans="1:9" ht="15.75" customHeight="1" x14ac:dyDescent="0.2">
      <c r="A28" s="42"/>
      <c r="B28" s="42"/>
      <c r="C28" s="42"/>
      <c r="D28" s="42"/>
      <c r="E28" s="42"/>
    </row>
    <row r="29" spans="1:9" ht="16.5" customHeight="1" x14ac:dyDescent="0.2">
      <c r="A29" s="42"/>
      <c r="B29" s="42"/>
      <c r="C29" s="42"/>
      <c r="D29" s="42"/>
      <c r="E29" s="42"/>
    </row>
    <row r="30" spans="1:9" ht="12" customHeight="1" x14ac:dyDescent="0.2">
      <c r="A30" s="21"/>
      <c r="B30" s="21"/>
      <c r="C30" s="21"/>
      <c r="D30" s="21"/>
      <c r="E30" s="21"/>
    </row>
    <row r="31" spans="1:9" ht="15.75" thickBot="1" x14ac:dyDescent="0.3">
      <c r="A31" s="1" t="s">
        <v>19</v>
      </c>
      <c r="B31" s="2"/>
      <c r="C31" s="2"/>
      <c r="D31" s="2"/>
      <c r="E31" s="2"/>
    </row>
    <row r="32" spans="1:9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6">
        <f>[2]услуги!$B$5</f>
        <v>1087.94</v>
      </c>
      <c r="C33" s="27">
        <f>[2]услуги!$C$5</f>
        <v>1667.77</v>
      </c>
      <c r="D33" s="27">
        <f>[2]услуги!$D$5</f>
        <v>2498.0500000000002</v>
      </c>
      <c r="E33" s="28">
        <f>[2]услуги!$E$5</f>
        <v>3554.35</v>
      </c>
    </row>
    <row r="34" spans="1:5" ht="150" x14ac:dyDescent="0.25">
      <c r="A34" s="15" t="s">
        <v>21</v>
      </c>
      <c r="B34" s="36">
        <f>[2]услуги!$B$13</f>
        <v>3.05</v>
      </c>
      <c r="C34" s="37"/>
      <c r="D34" s="37"/>
      <c r="E34" s="38"/>
    </row>
    <row r="35" spans="1:5" ht="30" x14ac:dyDescent="0.25">
      <c r="A35" s="15" t="s">
        <v>16</v>
      </c>
      <c r="B35" s="32">
        <f>[2]услуги!$B$14</f>
        <v>1.121</v>
      </c>
      <c r="C35" s="33"/>
      <c r="D35" s="33"/>
      <c r="E35" s="34"/>
    </row>
    <row r="36" spans="1:5" ht="75" x14ac:dyDescent="0.25">
      <c r="A36" s="15" t="s">
        <v>17</v>
      </c>
      <c r="B36" s="32">
        <f>[2]услуги!$B$15</f>
        <v>0.34599999999999997</v>
      </c>
      <c r="C36" s="33"/>
      <c r="D36" s="33"/>
      <c r="E36" s="34"/>
    </row>
    <row r="37" spans="1:5" ht="30.75" thickBot="1" x14ac:dyDescent="0.3">
      <c r="A37" s="16" t="s">
        <v>18</v>
      </c>
      <c r="B37" s="32">
        <f>[2]услуги!$B$16</f>
        <v>1.587</v>
      </c>
      <c r="C37" s="33"/>
      <c r="D37" s="33"/>
      <c r="E37" s="34"/>
    </row>
    <row r="38" spans="1:5" ht="15" thickBot="1" x14ac:dyDescent="0.25">
      <c r="A38" s="8" t="s">
        <v>15</v>
      </c>
      <c r="B38" s="17">
        <f>B33+B34</f>
        <v>1090.99</v>
      </c>
      <c r="C38" s="17">
        <f>C33+B34</f>
        <v>1670.82</v>
      </c>
      <c r="D38" s="17">
        <f>D33+B34</f>
        <v>2501.1000000000004</v>
      </c>
      <c r="E38" s="18">
        <f>E33+B34</f>
        <v>3557.4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zoomScale="80" zoomScaleNormal="80" workbookViewId="0">
      <selection activeCell="D13" sqref="D13"/>
    </sheetView>
  </sheetViews>
  <sheetFormatPr defaultRowHeight="12.75" x14ac:dyDescent="0.2"/>
  <cols>
    <col min="1" max="1" width="15.42578125" customWidth="1"/>
    <col min="3" max="3" width="10.85546875" customWidth="1"/>
    <col min="4" max="4" width="15.42578125" customWidth="1"/>
    <col min="5" max="5" width="12.28515625" customWidth="1"/>
  </cols>
  <sheetData>
    <row r="1" spans="1:9" ht="12.7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9" ht="24" customHeight="1" x14ac:dyDescent="0.2">
      <c r="A4" s="9"/>
      <c r="B4" s="9"/>
      <c r="C4" s="9"/>
      <c r="D4" s="30">
        <v>43101</v>
      </c>
      <c r="E4" s="9"/>
      <c r="F4" s="9"/>
      <c r="G4" s="9"/>
      <c r="H4" s="9"/>
      <c r="I4" s="9"/>
    </row>
    <row r="5" spans="1:9" ht="15.75" x14ac:dyDescent="0.25">
      <c r="A5" s="14" t="s">
        <v>23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29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9" ht="15.75" x14ac:dyDescent="0.25">
      <c r="A10" s="13"/>
      <c r="B10" s="29" t="s">
        <v>4</v>
      </c>
      <c r="C10" s="29" t="s">
        <v>5</v>
      </c>
      <c r="D10" s="29" t="s">
        <v>6</v>
      </c>
      <c r="E10" s="29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[1]Лист1!$B$11+ROUND([1]Лист1!$B$11*0.087*1.18,2)+B$38</f>
        <v>1044.24</v>
      </c>
      <c r="C11" s="24">
        <f>[1]Лист1!$B$11+ROUND([1]Лист1!$B$11*0.087*1.18,2)+C$38</f>
        <v>1044.24</v>
      </c>
      <c r="D11" s="24">
        <f>[1]Лист1!$B$11+ROUND([1]Лист1!$B$11*0.087*1.18,2)+D$38</f>
        <v>1044.24</v>
      </c>
      <c r="E11" s="24">
        <f>[1]Лист1!$B$11+ROUND([1]Лист1!$B$11*0.087*1.18,2)+E$38</f>
        <v>1044.24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[1]Лист1!$B$12+ROUND([1]Лист1!$B$12*0.087*1.18,2)+B$38</f>
        <v>2467.36</v>
      </c>
      <c r="C12" s="24">
        <f>[1]Лист1!$B$12+ROUND([1]Лист1!$B$12*0.087*1.18,2)+C$38</f>
        <v>2467.36</v>
      </c>
      <c r="D12" s="24">
        <f>[1]Лист1!$B$12+ROUND([1]Лист1!$B$12*0.087*1.18,2)+D$38</f>
        <v>2467.36</v>
      </c>
      <c r="E12" s="24">
        <f>[1]Лист1!$B$12+ROUND([1]Лист1!$B$12*0.087*1.18,2)+E$38</f>
        <v>2467.36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[1]Лист1!$B$13+ROUND([1]Лист1!$B$13*0.087*1.18,2)+B$38</f>
        <v>5603.6500000000005</v>
      </c>
      <c r="C13" s="24">
        <f>[1]Лист1!$B$13+ROUND([1]Лист1!$B$13*0.087*1.18,2)+C$38</f>
        <v>5603.6500000000005</v>
      </c>
      <c r="D13" s="24">
        <f>[1]Лист1!$B$13+ROUND([1]Лист1!$B$13*0.087*1.18,2)+D$38</f>
        <v>5603.6500000000005</v>
      </c>
      <c r="E13" s="24">
        <f>[1]Лист1!$B$13+ROUND([1]Лист1!$B$13*0.087*1.18,2)+E$38</f>
        <v>5603.6500000000005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29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9" ht="15.75" x14ac:dyDescent="0.25">
      <c r="A18" s="13"/>
      <c r="B18" s="29" t="s">
        <v>4</v>
      </c>
      <c r="C18" s="29" t="s">
        <v>5</v>
      </c>
      <c r="D18" s="29" t="s">
        <v>6</v>
      </c>
      <c r="E18" s="29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[1]Лист1!$B$15+ROUND([1]Лист1!$B$15*0.087*1.18,2)+B$38</f>
        <v>1044.24</v>
      </c>
      <c r="C19" s="24">
        <f>[1]Лист1!$B$15+ROUND([1]Лист1!$B$15*0.087*1.18,2)+C$38</f>
        <v>1044.24</v>
      </c>
      <c r="D19" s="24">
        <f>[1]Лист1!$B$15+ROUND([1]Лист1!$B$15*0.087*1.18,2)+D$38</f>
        <v>1044.24</v>
      </c>
      <c r="E19" s="24">
        <f>[1]Лист1!$B$15+ROUND([1]Лист1!$B$15*0.087*1.18,2)+E$38</f>
        <v>1044.24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[1]Лист1!$B$16+ROUND([1]Лист1!$B$16*0.087*1.18,2)+B$38</f>
        <v>4068.17</v>
      </c>
      <c r="C20" s="24">
        <f>[1]Лист1!$B$16+ROUND([1]Лист1!$B$16*0.087*1.18,2)+C$38</f>
        <v>4068.17</v>
      </c>
      <c r="D20" s="24">
        <f>[1]Лист1!$B$16+ROUND([1]Лист1!$B$16*0.087*1.18,2)+D$38</f>
        <v>4068.17</v>
      </c>
      <c r="E20" s="24">
        <f>[1]Лист1!$B$16+ROUND([1]Лист1!$B$16*0.087*1.18,2)+E$38</f>
        <v>4068.17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5" t="s">
        <v>13</v>
      </c>
      <c r="B22" s="35"/>
      <c r="C22" s="35"/>
      <c r="D22" s="35"/>
      <c r="E22" s="35"/>
      <c r="F22" s="11"/>
      <c r="G22" s="11"/>
      <c r="H22" s="11"/>
      <c r="I22" s="11"/>
    </row>
    <row r="23" spans="1:9" ht="15.75" x14ac:dyDescent="0.25">
      <c r="A23" s="20"/>
      <c r="B23" s="20"/>
      <c r="C23" s="20"/>
      <c r="D23" s="20"/>
      <c r="E23" s="20"/>
      <c r="F23" s="11"/>
      <c r="G23" s="11"/>
      <c r="H23" s="11"/>
      <c r="I23" s="11"/>
    </row>
    <row r="24" spans="1:9" ht="15.75" x14ac:dyDescent="0.25">
      <c r="A24" s="22" t="s">
        <v>20</v>
      </c>
      <c r="B24" s="20"/>
      <c r="C24" s="20"/>
      <c r="D24" s="20"/>
      <c r="E24" s="20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41" t="s">
        <v>24</v>
      </c>
      <c r="B26" s="42"/>
      <c r="C26" s="42"/>
      <c r="D26" s="42"/>
      <c r="E26" s="42"/>
      <c r="F26" s="11"/>
      <c r="G26" s="11"/>
      <c r="H26" s="11"/>
      <c r="I26" s="11"/>
    </row>
    <row r="27" spans="1:9" ht="15.75" x14ac:dyDescent="0.25">
      <c r="A27" s="42"/>
      <c r="B27" s="42"/>
      <c r="C27" s="42"/>
      <c r="D27" s="42"/>
      <c r="E27" s="42"/>
      <c r="F27" s="11"/>
      <c r="G27" s="11"/>
      <c r="H27" s="11"/>
      <c r="I27" s="11"/>
    </row>
    <row r="28" spans="1:9" ht="15.75" x14ac:dyDescent="0.25">
      <c r="A28" s="42"/>
      <c r="B28" s="42"/>
      <c r="C28" s="42"/>
      <c r="D28" s="42"/>
      <c r="E28" s="42"/>
      <c r="F28" s="11"/>
      <c r="G28" s="11"/>
      <c r="H28" s="11"/>
      <c r="I28" s="11"/>
    </row>
    <row r="29" spans="1:9" ht="15.75" x14ac:dyDescent="0.25">
      <c r="A29" s="42"/>
      <c r="B29" s="42"/>
      <c r="C29" s="42"/>
      <c r="D29" s="42"/>
      <c r="E29" s="42"/>
      <c r="F29" s="11"/>
      <c r="G29" s="11"/>
      <c r="H29" s="11"/>
      <c r="I29" s="11"/>
    </row>
    <row r="30" spans="1:9" ht="15.75" x14ac:dyDescent="0.25">
      <c r="A30" s="23"/>
      <c r="B30" s="23"/>
      <c r="C30" s="23"/>
      <c r="D30" s="23"/>
      <c r="E30" s="23"/>
      <c r="F30" s="11"/>
      <c r="G30" s="11"/>
      <c r="H30" s="11"/>
      <c r="I30" s="11"/>
    </row>
    <row r="31" spans="1:9" ht="15" x14ac:dyDescent="0.2">
      <c r="A31" s="21"/>
      <c r="B31" s="21"/>
      <c r="C31" s="21"/>
      <c r="D31" s="21"/>
      <c r="E31" s="21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5" t="s">
        <v>21</v>
      </c>
      <c r="B34" s="43">
        <f>'через сети'!B34:E34</f>
        <v>3.05</v>
      </c>
      <c r="C34" s="44"/>
      <c r="D34" s="44"/>
      <c r="E34" s="45"/>
    </row>
    <row r="35" spans="1:5" ht="30" x14ac:dyDescent="0.25">
      <c r="A35" s="15" t="s">
        <v>16</v>
      </c>
      <c r="B35" s="43">
        <f>'через сети'!B35:E35</f>
        <v>1.121</v>
      </c>
      <c r="C35" s="44"/>
      <c r="D35" s="44"/>
      <c r="E35" s="45"/>
    </row>
    <row r="36" spans="1:5" ht="75" x14ac:dyDescent="0.25">
      <c r="A36" s="15" t="s">
        <v>17</v>
      </c>
      <c r="B36" s="43">
        <f>'через сети'!B36:E36</f>
        <v>0.34599999999999997</v>
      </c>
      <c r="C36" s="44"/>
      <c r="D36" s="44"/>
      <c r="E36" s="45"/>
    </row>
    <row r="37" spans="1:5" ht="30.75" thickBot="1" x14ac:dyDescent="0.3">
      <c r="A37" s="16" t="s">
        <v>18</v>
      </c>
      <c r="B37" s="46">
        <f>'через сети'!B37:E37</f>
        <v>1.587</v>
      </c>
      <c r="C37" s="47"/>
      <c r="D37" s="47"/>
      <c r="E37" s="48"/>
    </row>
    <row r="38" spans="1:5" ht="15" thickBot="1" x14ac:dyDescent="0.25">
      <c r="A38" s="8" t="s">
        <v>15</v>
      </c>
      <c r="B38" s="17">
        <f>B34</f>
        <v>3.05</v>
      </c>
      <c r="C38" s="17">
        <f>B34</f>
        <v>3.05</v>
      </c>
      <c r="D38" s="17">
        <f>B34</f>
        <v>3.05</v>
      </c>
      <c r="E38" s="19">
        <f>B34</f>
        <v>3.05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2018-02-13T06:47:05Z</dcterms:modified>
</cp:coreProperties>
</file>