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<sst xmlns="http://schemas.openxmlformats.org/spreadsheetml/2006/main" count="279" uniqueCount="69">
  <si>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</si>
  <si>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</si>
  <si>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</si>
  <si>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</si>
  <si>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</si>
  <si>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</si>
  <si>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</si>
  <si>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</si>
  <si>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</si>
  <si>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</si>
  <si>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</si>
  <si>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</si>
  <si>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</si>
  <si>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</si>
  <si>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</si>
  <si>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</si>
  <si>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</si>
  <si>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</si>
  <si>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</si>
  <si>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</si>
  <si>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</si>
  <si>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</si>
  <si>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</si>
  <si>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</si>
  <si>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</si>
  <si>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</si>
  <si>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</si>
  <si>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</si>
  <si>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</si>
  <si>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</si>
  <si>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</si>
  <si>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</si>
  <si>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</si>
  <si>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</si>
  <si>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</si>
  <si>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</si>
  <si>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</si>
  <si>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</si>
  <si>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</si>
  <si>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</si>
  <si>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</si>
  <si>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</si>
  <si>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</si>
  <si>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</si>
  <si>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</si>
  <si>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</si>
  <si>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</si>
  <si>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</si>
  <si>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</si>
  <si>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</si>
  <si>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</si>
  <si>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</si>
  <si>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</si>
  <si>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</si>
  <si>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</si>
  <si>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</si>
  <si>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</si>
  <si>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</si>
  <si>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</si>
  <si>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</si>
  <si>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</si>
  <si>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</si>
  <si>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</si>
  <si>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</si>
  <si>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</si>
  <si>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13,79*1,18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</si>
  <si>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</si>
  <si>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1331,82</t>
  </si>
  <si>
    <t>595212,56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</si>
</sst>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" fontId="42" fillId="0" borderId="23" xfId="0" applyNumberFormat="1" applyFont="1" applyFill="1" applyBorder="1" applyAlignment="1">
      <alignment horizontal="center"/>
    </xf>
    <xf numFmtId="4" fontId="42" fillId="0" borderId="24" xfId="0" applyNumberFormat="1" applyFont="1" applyFill="1" applyBorder="1" applyAlignment="1">
      <alignment horizontal="center"/>
    </xf>
    <xf numFmtId="4" fontId="43" fillId="0" borderId="25" xfId="0" applyNumberFormat="1" applyFont="1" applyFill="1" applyBorder="1" applyAlignment="1">
      <alignment horizontal="center" vertical="center"/>
    </xf>
    <xf numFmtId="4" fontId="43" fillId="0" borderId="26" xfId="0" applyNumberFormat="1" applyFont="1" applyFill="1" applyBorder="1" applyAlignment="1">
      <alignment horizontal="center" vertical="center"/>
    </xf>
    <xf numFmtId="4" fontId="43" fillId="0" borderId="27" xfId="0" applyNumberFormat="1" applyFont="1" applyFill="1" applyBorder="1" applyAlignment="1">
      <alignment horizontal="center" vertical="center"/>
    </xf>
    <xf numFmtId="211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horizontal="right"/>
    </xf>
    <xf numFmtId="172" fontId="43" fillId="0" borderId="28" xfId="0" applyNumberFormat="1" applyFont="1" applyFill="1" applyBorder="1" applyAlignment="1">
      <alignment horizontal="center" vertical="center"/>
    </xf>
    <xf numFmtId="172" fontId="43" fillId="0" borderId="29" xfId="0" applyNumberFormat="1" applyFont="1" applyFill="1" applyBorder="1" applyAlignment="1">
      <alignment horizontal="center" vertical="center"/>
    </xf>
    <xf numFmtId="172" fontId="43" fillId="0" borderId="3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4" fontId="43" fillId="0" borderId="34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35" xfId="0" applyNumberFormat="1" applyFont="1" applyFill="1" applyBorder="1" applyAlignment="1">
      <alignment horizontal="center" vertical="center"/>
    </xf>
    <xf numFmtId="172" fontId="43" fillId="0" borderId="34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172" fontId="43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7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79" fontId="2" fillId="0" borderId="32" xfId="0" applyNumberFormat="1" applyFont="1" applyFill="1" applyBorder="1" applyAlignment="1">
      <alignment horizontal="right"/>
    </xf>
    <xf numFmtId="175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172" fontId="43" fillId="0" borderId="36" xfId="0" applyNumberFormat="1" applyFont="1" applyFill="1" applyBorder="1" applyAlignment="1">
      <alignment horizontal="center" vertical="center"/>
    </xf>
    <xf numFmtId="172" fontId="43" fillId="0" borderId="37" xfId="0" applyNumberFormat="1" applyFont="1" applyFill="1" applyBorder="1" applyAlignment="1">
      <alignment horizontal="center" vertical="center"/>
    </xf>
    <xf numFmtId="172" fontId="43" fillId="0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90" zoomScaleNormal="90" zoomScalePageLayoutView="0" workbookViewId="0" topLeftCell="A73">
      <selection activeCell="B84" sqref="B84:E88"/>
    </sheetView>
  </sheetViews>
  <sheetFormatPr defaultColWidth="9.140625" defaultRowHeight="15"/>
  <cols>
    <col min="1" max="1" width="19.00390625" style="9" customWidth="1"/>
    <col min="2" max="2" width="9.8515625" style="9" customWidth="1"/>
    <col min="3" max="3" width="11.421875" style="9" customWidth="1"/>
    <col min="4" max="5" width="10.57421875" style="9" customWidth="1"/>
    <col min="6" max="6" width="15.00390625" style="9" bestFit="1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2" width="9.140625" style="9" customWidth="1"/>
    <col min="13" max="13" width="9.7109375" style="9" customWidth="1"/>
    <col min="14" max="15" width="9.140625" style="9" customWidth="1"/>
    <col min="16" max="16" width="34.7109375" style="9" customWidth="1"/>
    <col min="17" max="16384" width="9.140625" style="9" customWidth="1"/>
  </cols>
  <sheetData>
    <row r="1" spans="1:13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</row>
    <row r="2" spans="1:1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</row>
    <row r="3" spans="1:13" ht="15.75">
      <c r="A3" s="4"/>
      <c r="B3" s="4"/>
      <c r="C3" s="4"/>
      <c r="D3" s="4"/>
      <c r="E3" s="4"/>
      <c r="F3" s="11">
        <v>42979</v>
      </c>
      <c r="G3" s="4"/>
      <c r="H3" s="4"/>
      <c r="I3" s="4"/>
      <c r="J3" s="4"/>
      <c r="K3" s="4"/>
      <c r="L3" s="4"/>
      <c r="M3" s="4"/>
    </row>
    <row r="4" spans="1:13" ht="15">
      <c r="A4" s="4" t="s">
        <v>1</v>
      </c>
      <c r="B4" s="4"/>
      <c r="C4" s="4"/>
      <c r="D4" s="4"/>
      <c r="E4" s="13" t="s">
        <v>55</v>
      </c>
      <c r="F4" s="13"/>
      <c r="G4" s="13"/>
      <c r="H4" s="12"/>
      <c r="I4" s="12"/>
      <c r="J4" s="4"/>
      <c r="K4" s="4"/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62"/>
      <c r="B6" s="62"/>
      <c r="C6" s="62"/>
      <c r="D6" s="62"/>
      <c r="E6" s="62"/>
      <c r="F6" s="62"/>
      <c r="G6" s="59" t="s">
        <v>2</v>
      </c>
      <c r="H6" s="60"/>
      <c r="I6" s="60"/>
      <c r="J6" s="61"/>
      <c r="L6" s="4"/>
      <c r="M6" s="4"/>
    </row>
    <row r="7" spans="1:13" ht="15">
      <c r="A7" s="62"/>
      <c r="B7" s="62"/>
      <c r="C7" s="62"/>
      <c r="D7" s="62"/>
      <c r="E7" s="62"/>
      <c r="F7" s="62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</row>
    <row r="8" spans="1:13" ht="15">
      <c r="A8" s="15" t="s">
        <v>7</v>
      </c>
      <c r="B8" s="15"/>
      <c r="C8" s="15"/>
      <c r="D8" s="15"/>
      <c r="E8" s="15"/>
      <c r="F8" s="15"/>
      <c r="G8" s="43">
        <f>ROUND(($H$14+$H$14*0.1379*1.18+B88),2)</f>
        <v>4063.01</v>
      </c>
      <c r="H8" s="43">
        <f>ROUND(($H$14+$H$14*0.1379*1.18+C88),2)</f>
        <v>4642.84</v>
      </c>
      <c r="I8" s="43">
        <f>ROUND(($H$14+$H$14*0.1379*1.18+D88),2)</f>
        <v>5473.12</v>
      </c>
      <c r="J8" s="43">
        <f>ROUND(($H$14+$H$14*0.1379*1.18+E88),2)</f>
        <v>6529.42</v>
      </c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</row>
    <row r="14" spans="1:13" ht="15">
      <c r="A14" s="5" t="s">
        <v>9</v>
      </c>
      <c r="B14" s="5"/>
      <c r="C14" s="5"/>
      <c r="D14" s="5"/>
      <c r="E14" s="5"/>
      <c r="F14" s="5"/>
      <c r="G14" s="5"/>
      <c r="H14" s="73">
        <v>2556.12</v>
      </c>
      <c r="I14" s="73"/>
      <c r="J14" s="5"/>
      <c r="K14" s="5"/>
      <c r="L14" s="6"/>
      <c r="M14" s="5"/>
    </row>
    <row r="15" spans="1:13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</row>
    <row r="16" spans="1:13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80" t="s">
        <v>67</v>
      </c>
      <c r="L18" s="80"/>
      <c r="M18" s="41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1:13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3" t="s">
        <v>68</v>
      </c>
      <c r="L20" s="73"/>
      <c r="M20" s="42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</row>
    <row r="22" spans="1:13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6" ht="15">
      <c r="A23" s="3" t="s">
        <v>15</v>
      </c>
      <c r="B23" s="79">
        <v>0.00205649885966398</v>
      </c>
      <c r="C23" s="79"/>
      <c r="E23" s="3"/>
      <c r="G23" s="3"/>
      <c r="H23" s="6"/>
      <c r="I23" s="3"/>
      <c r="J23" s="3"/>
      <c r="K23" s="3"/>
      <c r="L23" s="3"/>
      <c r="M23" s="3"/>
      <c r="P23" s="5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83">
        <v>1602.7</v>
      </c>
      <c r="L25" s="83"/>
      <c r="M25" s="8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 t="s">
        <v>18</v>
      </c>
      <c r="B28" s="3"/>
      <c r="C28" s="3"/>
      <c r="D28" s="3"/>
      <c r="E28" s="10"/>
      <c r="F28" s="73">
        <v>0</v>
      </c>
      <c r="G28" s="7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2" t="s">
        <v>20</v>
      </c>
      <c r="B31" s="3"/>
      <c r="C31" s="3"/>
      <c r="D31" s="10"/>
      <c r="E31" s="10"/>
      <c r="F31" s="82">
        <f>SUM(L33:M37)</f>
        <v>908.6239580000001</v>
      </c>
      <c r="G31" s="82"/>
      <c r="I31" s="3"/>
      <c r="J31" s="3"/>
      <c r="K31" s="3"/>
      <c r="L31" s="3"/>
      <c r="M31" s="3"/>
    </row>
    <row r="32" spans="1:13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81">
        <v>2.666995</v>
      </c>
      <c r="M33" s="81"/>
    </row>
    <row r="34" spans="1:13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8">
        <v>350.6764790000002</v>
      </c>
      <c r="M34" s="78"/>
    </row>
    <row r="35" spans="1:13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8">
        <v>239.048089</v>
      </c>
      <c r="M35" s="78"/>
    </row>
    <row r="36" spans="1:13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8">
        <v>60.880595</v>
      </c>
      <c r="M36" s="78"/>
    </row>
    <row r="37" spans="1:13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8">
        <v>255.3518</v>
      </c>
      <c r="M37" s="78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71">
        <v>298.02</v>
      </c>
      <c r="K39" s="71"/>
      <c r="L39" s="5"/>
      <c r="M39" s="5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8" t="s">
        <v>29</v>
      </c>
      <c r="B42" s="8"/>
      <c r="C42" s="73">
        <f>SUM(L45:M50)</f>
        <v>1326.086</v>
      </c>
      <c r="D42" s="73"/>
      <c r="F42" s="8"/>
      <c r="G42" s="8"/>
      <c r="H42" s="8"/>
      <c r="I42" s="8"/>
      <c r="J42" s="8"/>
      <c r="K42" s="8"/>
      <c r="L42" s="8"/>
      <c r="M42" s="8"/>
    </row>
    <row r="43" spans="1:13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</row>
    <row r="45" spans="1:13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7">
        <v>199.219</v>
      </c>
      <c r="M45" s="77"/>
    </row>
    <row r="46" spans="1:13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6">
        <v>130.218</v>
      </c>
      <c r="M46" s="76"/>
    </row>
    <row r="47" spans="1:13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6">
        <v>92.563</v>
      </c>
      <c r="M47" s="76"/>
    </row>
    <row r="48" spans="1:13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4"/>
      <c r="M48" s="54"/>
    </row>
    <row r="49" spans="1:13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7">
        <v>404.729</v>
      </c>
      <c r="M49" s="77"/>
    </row>
    <row r="50" spans="1:13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6">
        <v>499.357</v>
      </c>
      <c r="M50" s="76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2" t="s">
        <v>36</v>
      </c>
      <c r="B53" s="3"/>
      <c r="C53" s="74">
        <v>1017883.817</v>
      </c>
      <c r="D53" s="74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2" t="s">
        <v>38</v>
      </c>
      <c r="B56" s="3"/>
      <c r="C56" s="75">
        <v>0</v>
      </c>
      <c r="D56" s="75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2" t="s">
        <v>40</v>
      </c>
      <c r="B59" s="3"/>
      <c r="C59" s="10"/>
      <c r="D59" s="10"/>
      <c r="E59" s="74">
        <v>676186.284</v>
      </c>
      <c r="F59" s="74"/>
      <c r="G59" s="3"/>
      <c r="H59" s="3"/>
      <c r="I59" s="3"/>
      <c r="J59" s="3"/>
      <c r="K59" s="3"/>
      <c r="L59" s="3"/>
      <c r="M59" s="3"/>
    </row>
    <row r="60" spans="1:13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73">
        <v>1326.086</v>
      </c>
      <c r="M61" s="73"/>
    </row>
    <row r="62" spans="1:13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72">
        <v>238776.626</v>
      </c>
      <c r="M62" s="72"/>
    </row>
    <row r="63" spans="1:13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72">
        <v>180482.564</v>
      </c>
      <c r="M63" s="72"/>
    </row>
    <row r="64" spans="1:13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72">
        <v>62365.596</v>
      </c>
      <c r="M64" s="72"/>
    </row>
    <row r="65" spans="1:13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72">
        <v>193235.412</v>
      </c>
      <c r="M65" s="72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2" t="s">
        <v>47</v>
      </c>
      <c r="B68" s="3"/>
      <c r="C68" s="71">
        <v>149110</v>
      </c>
      <c r="D68" s="71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5" t="s">
        <v>49</v>
      </c>
      <c r="B71" s="5"/>
      <c r="C71" s="5"/>
      <c r="D71" s="5"/>
      <c r="E71" s="5"/>
      <c r="F71" s="40">
        <v>0.244</v>
      </c>
      <c r="G71" s="40"/>
      <c r="H71" s="5"/>
      <c r="I71" s="5"/>
      <c r="J71" s="5"/>
      <c r="K71" s="5"/>
      <c r="L71" s="6"/>
      <c r="M71" s="5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</row>
    <row r="75" spans="6:13" ht="15">
      <c r="F75" s="4"/>
      <c r="G75" s="4"/>
      <c r="H75" s="4"/>
      <c r="I75" s="4"/>
      <c r="J75" s="4"/>
      <c r="K75" s="4"/>
      <c r="L75" s="4"/>
      <c r="M75" s="4"/>
    </row>
    <row r="76" spans="1:13" ht="15" customHeight="1">
      <c r="A76" s="69" t="s">
        <v>65</v>
      </c>
      <c r="B76" s="70"/>
      <c r="C76" s="70"/>
      <c r="D76" s="70"/>
      <c r="E76" s="70"/>
      <c r="F76" s="4"/>
      <c r="G76" s="4"/>
      <c r="H76" s="4"/>
      <c r="I76" s="4"/>
      <c r="J76" s="4"/>
      <c r="K76" s="4"/>
      <c r="L76" s="4"/>
      <c r="M76" s="4"/>
    </row>
    <row r="77" spans="1:13" ht="16.5" customHeight="1">
      <c r="A77" s="70"/>
      <c r="B77" s="70"/>
      <c r="C77" s="70"/>
      <c r="D77" s="70"/>
      <c r="E77" s="70"/>
      <c r="F77" s="4"/>
      <c r="G77" s="4"/>
      <c r="H77" s="4"/>
      <c r="I77" s="4"/>
      <c r="J77" s="4"/>
      <c r="K77" s="4"/>
      <c r="L77" s="4"/>
      <c r="M77" s="4"/>
    </row>
    <row r="78" spans="1:13" ht="16.5" customHeight="1">
      <c r="A78" s="70"/>
      <c r="B78" s="70"/>
      <c r="C78" s="70"/>
      <c r="D78" s="70"/>
      <c r="E78" s="70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70"/>
      <c r="B79" s="70"/>
      <c r="C79" s="70"/>
      <c r="D79" s="70"/>
      <c r="E79" s="70"/>
      <c r="F79" s="4"/>
      <c r="G79" s="4"/>
      <c r="H79" s="4"/>
      <c r="I79" s="4"/>
      <c r="J79" s="4"/>
      <c r="K79" s="4"/>
      <c r="L79" s="4"/>
      <c r="M79" s="4"/>
    </row>
    <row r="80" spans="1:13" ht="16.5" customHeight="1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5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"/>
      <c r="B82" s="45" t="s">
        <v>3</v>
      </c>
      <c r="C82" s="46" t="s">
        <v>4</v>
      </c>
      <c r="D82" s="46" t="s">
        <v>5</v>
      </c>
      <c r="E82" s="47" t="s">
        <v>6</v>
      </c>
      <c r="F82" s="4"/>
      <c r="G82" s="4"/>
      <c r="H82" s="4"/>
      <c r="I82" s="4"/>
      <c r="J82" s="4"/>
      <c r="K82" s="4"/>
      <c r="L82" s="4"/>
      <c r="M82" s="4"/>
    </row>
    <row r="83" spans="1:13" ht="75">
      <c r="A83" s="44" t="s">
        <v>53</v>
      </c>
      <c r="B83" s="50">
        <v>1087.94</v>
      </c>
      <c r="C83" s="51">
        <v>1667.77</v>
      </c>
      <c r="D83" s="51">
        <v>2498.05</v>
      </c>
      <c r="E83" s="52">
        <v>3554.35</v>
      </c>
      <c r="F83" s="4"/>
      <c r="G83" s="4"/>
      <c r="H83" s="4"/>
      <c r="I83" s="4"/>
      <c r="J83" s="4"/>
      <c r="K83" s="4"/>
      <c r="L83" s="4"/>
      <c r="M83" s="4"/>
    </row>
    <row r="84" spans="1:13" ht="106.5" customHeight="1">
      <c r="A84" s="31" t="s">
        <v>64</v>
      </c>
      <c r="B84" s="63">
        <v>3.01</v>
      </c>
      <c r="C84" s="64"/>
      <c r="D84" s="64"/>
      <c r="E84" s="65"/>
      <c r="F84" s="4"/>
      <c r="G84" s="4"/>
      <c r="H84" s="4"/>
      <c r="I84" s="4"/>
      <c r="J84" s="4"/>
      <c r="K84" s="4"/>
      <c r="L84" s="4"/>
      <c r="M84" s="4"/>
    </row>
    <row r="85" spans="1:13" ht="30">
      <c r="A85" s="31" t="s">
        <v>57</v>
      </c>
      <c r="B85" s="66">
        <v>1.072</v>
      </c>
      <c r="C85" s="67"/>
      <c r="D85" s="67"/>
      <c r="E85" s="68"/>
      <c r="F85" s="35"/>
      <c r="G85" s="4"/>
      <c r="H85" s="35"/>
      <c r="I85" s="4"/>
      <c r="J85" s="4"/>
      <c r="K85" s="4"/>
      <c r="L85" s="4"/>
      <c r="M85" s="4"/>
    </row>
    <row r="86" spans="1:13" ht="45">
      <c r="A86" s="31" t="s">
        <v>58</v>
      </c>
      <c r="B86" s="66">
        <v>0.331</v>
      </c>
      <c r="C86" s="67"/>
      <c r="D86" s="67"/>
      <c r="E86" s="68"/>
      <c r="F86" s="35"/>
      <c r="G86" s="4"/>
      <c r="H86" s="4"/>
      <c r="I86" s="4"/>
      <c r="J86" s="4"/>
      <c r="K86" s="4"/>
      <c r="L86" s="4"/>
      <c r="M86" s="4"/>
    </row>
    <row r="87" spans="1:13" ht="30.75" thickBot="1">
      <c r="A87" s="32" t="s">
        <v>59</v>
      </c>
      <c r="B87" s="55">
        <v>1.609</v>
      </c>
      <c r="C87" s="56"/>
      <c r="D87" s="56"/>
      <c r="E87" s="57"/>
      <c r="F87" s="35"/>
      <c r="G87" s="4"/>
      <c r="H87" s="4"/>
      <c r="I87" s="4"/>
      <c r="J87" s="4"/>
      <c r="K87" s="4"/>
      <c r="L87" s="4"/>
      <c r="M87" s="4"/>
    </row>
    <row r="88" spans="1:13" ht="15.75" thickBot="1">
      <c r="A88" s="1" t="s">
        <v>52</v>
      </c>
      <c r="B88" s="48">
        <v>1090.95</v>
      </c>
      <c r="C88" s="48">
        <v>1670.78</v>
      </c>
      <c r="D88" s="48">
        <v>2501.0600000000004</v>
      </c>
      <c r="E88" s="49">
        <v>3557.36</v>
      </c>
      <c r="F88" s="4"/>
      <c r="G88" s="4"/>
      <c r="H88" s="4"/>
      <c r="I88" s="4"/>
      <c r="J88" s="4"/>
      <c r="K88" s="4"/>
      <c r="L88" s="4"/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</sheetData>
  <sheetProtection/>
  <mergeCells count="36">
    <mergeCell ref="K18:L18"/>
    <mergeCell ref="H14:I14"/>
    <mergeCell ref="L35:M35"/>
    <mergeCell ref="L34:M34"/>
    <mergeCell ref="L33:M33"/>
    <mergeCell ref="F31:G31"/>
    <mergeCell ref="F28:G28"/>
    <mergeCell ref="K25:L25"/>
    <mergeCell ref="C42:D42"/>
    <mergeCell ref="J39:K39"/>
    <mergeCell ref="L37:M37"/>
    <mergeCell ref="L36:M36"/>
    <mergeCell ref="B23:C23"/>
    <mergeCell ref="K20:L20"/>
    <mergeCell ref="C53:D53"/>
    <mergeCell ref="L50:M50"/>
    <mergeCell ref="L49:M49"/>
    <mergeCell ref="L47:M47"/>
    <mergeCell ref="L46:M46"/>
    <mergeCell ref="L45:M45"/>
    <mergeCell ref="L64:M64"/>
    <mergeCell ref="L63:M63"/>
    <mergeCell ref="L62:M62"/>
    <mergeCell ref="L61:M61"/>
    <mergeCell ref="E59:F59"/>
    <mergeCell ref="C56:D56"/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67">
      <selection activeCell="A13" sqref="A13:M71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421875" style="9" customWidth="1"/>
    <col min="4" max="5" width="9.140625" style="9" customWidth="1"/>
    <col min="6" max="6" width="15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  <c r="N1" s="4"/>
      <c r="O1" s="4"/>
      <c r="P1" s="4"/>
      <c r="Q1" s="4"/>
    </row>
    <row r="2" spans="1:17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42979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54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84"/>
      <c r="B6" s="84"/>
      <c r="C6" s="84"/>
      <c r="D6" s="84"/>
      <c r="E6" s="84"/>
      <c r="F6" s="84"/>
      <c r="G6" s="85" t="s">
        <v>2</v>
      </c>
      <c r="H6" s="86"/>
      <c r="I6" s="86"/>
      <c r="J6" s="87"/>
      <c r="L6" s="4"/>
      <c r="M6" s="4"/>
      <c r="N6" s="4"/>
      <c r="O6" s="4"/>
      <c r="P6" s="4"/>
      <c r="Q6" s="4"/>
    </row>
    <row r="7" spans="1:13" ht="15">
      <c r="A7" s="84"/>
      <c r="B7" s="84"/>
      <c r="C7" s="84"/>
      <c r="D7" s="84"/>
      <c r="E7" s="84"/>
      <c r="F7" s="84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</row>
    <row r="8" spans="1:13" ht="15">
      <c r="A8" s="38" t="s">
        <v>7</v>
      </c>
      <c r="B8" s="38"/>
      <c r="C8" s="38"/>
      <c r="D8" s="38"/>
      <c r="E8" s="38"/>
      <c r="F8" s="38"/>
      <c r="G8" s="43">
        <f>ROUND(($H$14+$H$14*0.1379*1.18+B88),2)</f>
        <v>2975.07</v>
      </c>
      <c r="H8" s="43">
        <f>ROUND(($H$14+$H$14*0.1379*1.18+C88),2)</f>
        <v>2975.07</v>
      </c>
      <c r="I8" s="43">
        <f>ROUND(($H$14+$H$14*0.1379*1.18+D88),2)</f>
        <v>2975.07</v>
      </c>
      <c r="J8" s="43">
        <f>ROUND(($H$14+$H$14*0.1379*1.18+E88),2)</f>
        <v>2975.07</v>
      </c>
      <c r="L8" s="4"/>
      <c r="M8" s="4"/>
    </row>
    <row r="9" spans="1:17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4"/>
      <c r="L9" s="4"/>
      <c r="M9" s="4"/>
      <c r="N9" s="16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3">
        <v>2556.12</v>
      </c>
      <c r="I14" s="73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80" t="s">
        <v>67</v>
      </c>
      <c r="L18" s="80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3" t="s">
        <v>68</v>
      </c>
      <c r="L20" s="73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9">
        <v>0.00205649885966398</v>
      </c>
      <c r="C23" s="79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83">
        <v>1602.7</v>
      </c>
      <c r="L25" s="83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3">
        <v>0</v>
      </c>
      <c r="G28" s="7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82">
        <f>SUM(L33:M37)</f>
        <v>908.6239580000001</v>
      </c>
      <c r="G31" s="82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81">
        <v>2.666995</v>
      </c>
      <c r="M33" s="81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8">
        <v>350.6764790000002</v>
      </c>
      <c r="M34" s="78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8">
        <v>239.048089</v>
      </c>
      <c r="M35" s="78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8">
        <v>60.880595</v>
      </c>
      <c r="M36" s="78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8">
        <v>255.3518</v>
      </c>
      <c r="M37" s="78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71">
        <v>298.02</v>
      </c>
      <c r="K39" s="71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3">
        <f>SUM(L45:M50)</f>
        <v>1326.086</v>
      </c>
      <c r="D42" s="7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7">
        <v>199.219</v>
      </c>
      <c r="M45" s="77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6">
        <v>130.218</v>
      </c>
      <c r="M46" s="76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6">
        <v>92.563</v>
      </c>
      <c r="M47" s="76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4"/>
      <c r="M48" s="54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7">
        <v>404.729</v>
      </c>
      <c r="M49" s="77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6">
        <v>499.357</v>
      </c>
      <c r="M50" s="76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4">
        <v>1017883.817</v>
      </c>
      <c r="D53" s="7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75">
        <v>0</v>
      </c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4">
        <v>676186.284</v>
      </c>
      <c r="F59" s="7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73">
        <v>1326.086</v>
      </c>
      <c r="M61" s="73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72">
        <v>238776.626</v>
      </c>
      <c r="M62" s="72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72">
        <v>180482.564</v>
      </c>
      <c r="M63" s="72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72">
        <v>62365.596</v>
      </c>
      <c r="M64" s="72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72">
        <v>193235.412</v>
      </c>
      <c r="M65" s="72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71">
        <v>149110</v>
      </c>
      <c r="D68" s="7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0.244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6:17" ht="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 customHeight="1">
      <c r="A76" s="69" t="s">
        <v>65</v>
      </c>
      <c r="B76" s="69"/>
      <c r="C76" s="69"/>
      <c r="D76" s="69"/>
      <c r="E76" s="6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7.25" customHeight="1">
      <c r="A77" s="69"/>
      <c r="B77" s="69"/>
      <c r="C77" s="69"/>
      <c r="D77" s="69"/>
      <c r="E77" s="6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69"/>
      <c r="B78" s="69"/>
      <c r="C78" s="69"/>
      <c r="D78" s="69"/>
      <c r="E78" s="6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69"/>
      <c r="B79" s="69"/>
      <c r="C79" s="69"/>
      <c r="D79" s="69"/>
      <c r="E79" s="6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5" ht="15">
      <c r="A81" s="24"/>
      <c r="B81" s="24"/>
      <c r="C81" s="24"/>
      <c r="D81" s="24"/>
      <c r="E81" s="24"/>
    </row>
    <row r="82" spans="1:17" ht="15.75" thickBot="1">
      <c r="A82" s="25" t="s">
        <v>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thickBot="1">
      <c r="A83" s="26"/>
      <c r="B83" s="27" t="s">
        <v>3</v>
      </c>
      <c r="C83" s="28" t="s">
        <v>4</v>
      </c>
      <c r="D83" s="28" t="s">
        <v>5</v>
      </c>
      <c r="E83" s="29" t="s">
        <v>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3">
        <v>3.01</v>
      </c>
      <c r="C84" s="64"/>
      <c r="D84" s="64"/>
      <c r="E84" s="6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7.75" customHeight="1">
      <c r="A85" s="31" t="s">
        <v>57</v>
      </c>
      <c r="B85" s="66">
        <v>1.072</v>
      </c>
      <c r="C85" s="67"/>
      <c r="D85" s="67"/>
      <c r="E85" s="6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60">
      <c r="A86" s="31" t="s">
        <v>58</v>
      </c>
      <c r="B86" s="66">
        <v>0.331</v>
      </c>
      <c r="C86" s="67"/>
      <c r="D86" s="67"/>
      <c r="E86" s="6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30.75" thickBot="1">
      <c r="A87" s="32" t="s">
        <v>59</v>
      </c>
      <c r="B87" s="55">
        <v>1.609</v>
      </c>
      <c r="C87" s="56"/>
      <c r="D87" s="56"/>
      <c r="E87" s="5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B84</f>
        <v>3.01</v>
      </c>
      <c r="C88" s="33">
        <f>B84</f>
        <v>3.01</v>
      </c>
      <c r="D88" s="33">
        <f>B84</f>
        <v>3.01</v>
      </c>
      <c r="E88" s="33">
        <f>B84</f>
        <v>3.01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sheetProtection/>
  <mergeCells count="36">
    <mergeCell ref="L61:M61"/>
    <mergeCell ref="A76:E79"/>
    <mergeCell ref="C68:D68"/>
    <mergeCell ref="L62:M62"/>
    <mergeCell ref="L63:M63"/>
    <mergeCell ref="L64:M64"/>
    <mergeCell ref="L65:M6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L34:M34"/>
    <mergeCell ref="L35:M35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73">
      <selection activeCell="B84" sqref="B84:E87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3.28125" style="9" customWidth="1"/>
    <col min="4" max="5" width="9.140625" style="9" customWidth="1"/>
    <col min="6" max="6" width="13.851562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  <c r="N1" s="4"/>
      <c r="O1" s="4"/>
      <c r="P1" s="4"/>
      <c r="Q1" s="4"/>
    </row>
    <row r="2" spans="1:17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42979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62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3" ht="15">
      <c r="A6" s="62"/>
      <c r="B6" s="62"/>
      <c r="C6" s="62"/>
      <c r="D6" s="62"/>
      <c r="E6" s="62"/>
      <c r="F6" s="62"/>
      <c r="G6" s="59" t="s">
        <v>2</v>
      </c>
      <c r="H6" s="60"/>
      <c r="I6" s="60"/>
      <c r="J6" s="61"/>
      <c r="L6" s="4"/>
      <c r="M6" s="4"/>
    </row>
    <row r="7" spans="1:17" ht="15">
      <c r="A7" s="62"/>
      <c r="B7" s="62"/>
      <c r="C7" s="62"/>
      <c r="D7" s="62"/>
      <c r="E7" s="62"/>
      <c r="F7" s="62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ROUND(($H$14+B88),2)</f>
        <v>3017.53</v>
      </c>
      <c r="H8" s="43">
        <f>ROUND(($H$14+C88),2)</f>
        <v>3017.53</v>
      </c>
      <c r="I8" s="43">
        <f>ROUND(($H$14+D88),2)</f>
        <v>3017.53</v>
      </c>
      <c r="J8" s="43">
        <f>ROUND(($H$14+E88),2)</f>
        <v>3017.53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3">
        <v>2556.12</v>
      </c>
      <c r="I14" s="73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80" t="s">
        <v>67</v>
      </c>
      <c r="L18" s="80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3" t="s">
        <v>68</v>
      </c>
      <c r="L20" s="73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9">
        <v>0.00205649885966398</v>
      </c>
      <c r="C23" s="79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83">
        <v>1602.7</v>
      </c>
      <c r="L25" s="83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3">
        <v>0</v>
      </c>
      <c r="G28" s="7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82">
        <f>SUM(L33:M37)</f>
        <v>908.6239580000001</v>
      </c>
      <c r="G31" s="82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81">
        <v>2.666995</v>
      </c>
      <c r="M33" s="81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8">
        <v>350.6764790000002</v>
      </c>
      <c r="M34" s="78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8">
        <v>239.048089</v>
      </c>
      <c r="M35" s="78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8">
        <v>60.880595</v>
      </c>
      <c r="M36" s="78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8">
        <v>255.3518</v>
      </c>
      <c r="M37" s="78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71">
        <v>298.02</v>
      </c>
      <c r="K39" s="71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3">
        <f>SUM(L45:M50)</f>
        <v>1326.086</v>
      </c>
      <c r="D42" s="7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7">
        <v>199.219</v>
      </c>
      <c r="M45" s="77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6">
        <v>130.218</v>
      </c>
      <c r="M46" s="76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6">
        <v>92.563</v>
      </c>
      <c r="M47" s="76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4"/>
      <c r="M48" s="54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7">
        <v>404.729</v>
      </c>
      <c r="M49" s="77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6">
        <v>499.357</v>
      </c>
      <c r="M50" s="76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4">
        <v>1017883.817</v>
      </c>
      <c r="D53" s="7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75">
        <v>0</v>
      </c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4">
        <v>676186.284</v>
      </c>
      <c r="F59" s="7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73">
        <v>1326.086</v>
      </c>
      <c r="M61" s="73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72">
        <v>238776.626</v>
      </c>
      <c r="M62" s="72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72">
        <v>180482.564</v>
      </c>
      <c r="M63" s="72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72">
        <v>62365.596</v>
      </c>
      <c r="M64" s="72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72">
        <v>193235.412</v>
      </c>
      <c r="M65" s="72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71">
        <v>149110</v>
      </c>
      <c r="D68" s="7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0.244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7.75" customHeight="1">
      <c r="A83" s="30" t="s">
        <v>51</v>
      </c>
      <c r="B83" s="88">
        <v>458.4</v>
      </c>
      <c r="C83" s="89"/>
      <c r="D83" s="89"/>
      <c r="E83" s="9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3">
        <v>3.01</v>
      </c>
      <c r="C84" s="64"/>
      <c r="D84" s="64"/>
      <c r="E84" s="6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8.5" customHeight="1">
      <c r="A85" s="31" t="s">
        <v>57</v>
      </c>
      <c r="B85" s="66">
        <v>1.072</v>
      </c>
      <c r="C85" s="67"/>
      <c r="D85" s="67"/>
      <c r="E85" s="68"/>
      <c r="F85" s="35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7" ht="60">
      <c r="A86" s="31" t="s">
        <v>58</v>
      </c>
      <c r="B86" s="66">
        <v>0.331</v>
      </c>
      <c r="C86" s="67"/>
      <c r="D86" s="67"/>
      <c r="E86" s="68"/>
      <c r="F86" s="35"/>
      <c r="G86" s="35"/>
    </row>
    <row r="87" spans="1:17" ht="30.75" thickBot="1">
      <c r="A87" s="32" t="s">
        <v>59</v>
      </c>
      <c r="B87" s="55">
        <v>1.609</v>
      </c>
      <c r="C87" s="56"/>
      <c r="D87" s="56"/>
      <c r="E87" s="57"/>
      <c r="F87" s="35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B83+B84</f>
        <v>461.40999999999997</v>
      </c>
      <c r="C88" s="33">
        <v>461.40999999999997</v>
      </c>
      <c r="D88" s="33">
        <v>461.40999999999997</v>
      </c>
      <c r="E88" s="33">
        <v>461.40999999999997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6">
      <selection activeCell="E88" sqref="E88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140625" style="9" customWidth="1"/>
    <col min="4" max="5" width="9.140625" style="9" customWidth="1"/>
    <col min="6" max="6" width="13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  <c r="N1" s="4"/>
      <c r="O1" s="4"/>
      <c r="P1" s="4"/>
      <c r="Q1" s="4"/>
    </row>
    <row r="2" spans="1:17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42979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63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62"/>
      <c r="B6" s="62"/>
      <c r="C6" s="62"/>
      <c r="D6" s="62"/>
      <c r="E6" s="62"/>
      <c r="F6" s="62"/>
      <c r="G6" s="59" t="s">
        <v>2</v>
      </c>
      <c r="H6" s="60"/>
      <c r="I6" s="60"/>
      <c r="J6" s="61"/>
      <c r="L6" s="4"/>
      <c r="M6" s="4"/>
      <c r="N6" s="4"/>
      <c r="O6" s="4"/>
      <c r="P6" s="4"/>
      <c r="Q6" s="4"/>
    </row>
    <row r="7" spans="1:17" ht="15">
      <c r="A7" s="62"/>
      <c r="B7" s="62"/>
      <c r="C7" s="62"/>
      <c r="D7" s="62"/>
      <c r="E7" s="62"/>
      <c r="F7" s="62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ROUND(($H$14+$H$14*0.087*1.18+B87),2)</f>
        <v>2821.54</v>
      </c>
      <c r="H8" s="43">
        <f>ROUND(($H$14+$H$14*0.087*1.18+C87),2)</f>
        <v>2821.54</v>
      </c>
      <c r="I8" s="43">
        <f>ROUND(($H$14+$H$14*0.087*1.18+D87),2)</f>
        <v>2821.54</v>
      </c>
      <c r="J8" s="43">
        <f>ROUND(($H$14+$H$14*0.087*1.18+E87),2)</f>
        <v>2821.54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3">
        <v>2556.12</v>
      </c>
      <c r="I14" s="73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80" t="s">
        <v>67</v>
      </c>
      <c r="L18" s="80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3" t="s">
        <v>68</v>
      </c>
      <c r="L20" s="73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9">
        <v>0.00205649885966398</v>
      </c>
      <c r="C23" s="79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83">
        <v>1602.7</v>
      </c>
      <c r="L25" s="83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3">
        <v>0</v>
      </c>
      <c r="G28" s="7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82">
        <f>SUM(L33:M37)</f>
        <v>908.6239580000001</v>
      </c>
      <c r="G31" s="82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81">
        <v>2.666995</v>
      </c>
      <c r="M33" s="81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8">
        <v>350.6764790000002</v>
      </c>
      <c r="M34" s="78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8">
        <v>239.048089</v>
      </c>
      <c r="M35" s="78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8">
        <v>60.880595</v>
      </c>
      <c r="M36" s="78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8">
        <v>255.3518</v>
      </c>
      <c r="M37" s="78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71">
        <v>298.02</v>
      </c>
      <c r="K39" s="71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3">
        <f>SUM(L45:M50)</f>
        <v>1326.086</v>
      </c>
      <c r="D42" s="7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7">
        <v>199.219</v>
      </c>
      <c r="M45" s="77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6">
        <v>130.218</v>
      </c>
      <c r="M46" s="76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6">
        <v>92.563</v>
      </c>
      <c r="M47" s="76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4"/>
      <c r="M48" s="54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7">
        <v>404.729</v>
      </c>
      <c r="M49" s="77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6">
        <v>499.357</v>
      </c>
      <c r="M50" s="76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4">
        <v>1017883.817</v>
      </c>
      <c r="D53" s="7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75">
        <v>0</v>
      </c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4">
        <v>676186.284</v>
      </c>
      <c r="F59" s="7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73">
        <v>1326.086</v>
      </c>
      <c r="M61" s="73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72">
        <v>238776.626</v>
      </c>
      <c r="M62" s="72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72">
        <v>180482.564</v>
      </c>
      <c r="M63" s="72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72">
        <v>62365.596</v>
      </c>
      <c r="M64" s="72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72">
        <v>193235.412</v>
      </c>
      <c r="M65" s="72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71">
        <v>149110</v>
      </c>
      <c r="D68" s="7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0.244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</row>
    <row r="73" spans="1:17" ht="15" customHeight="1">
      <c r="A73" s="69" t="s">
        <v>66</v>
      </c>
      <c r="B73" s="69"/>
      <c r="C73" s="69"/>
      <c r="D73" s="69"/>
      <c r="E73" s="69"/>
      <c r="F73" s="20"/>
      <c r="G73" s="20"/>
      <c r="H73" s="5"/>
      <c r="I73" s="5"/>
      <c r="J73" s="5"/>
      <c r="K73" s="5"/>
      <c r="L73" s="6"/>
      <c r="M73" s="5"/>
      <c r="N73" s="5"/>
      <c r="O73" s="5"/>
      <c r="P73" s="5"/>
      <c r="Q73" s="5"/>
    </row>
    <row r="74" spans="1:17" ht="15">
      <c r="A74" s="69"/>
      <c r="B74" s="69"/>
      <c r="C74" s="69"/>
      <c r="D74" s="69"/>
      <c r="E74" s="69"/>
      <c r="F74" s="20"/>
      <c r="G74" s="20"/>
      <c r="H74" s="5"/>
      <c r="I74" s="5"/>
      <c r="J74" s="5"/>
      <c r="K74" s="5"/>
      <c r="L74" s="6"/>
      <c r="M74" s="5"/>
      <c r="N74" s="5"/>
      <c r="O74" s="5"/>
      <c r="P74" s="5"/>
      <c r="Q74" s="5"/>
    </row>
    <row r="75" spans="1:17" ht="15">
      <c r="A75" s="69"/>
      <c r="B75" s="69"/>
      <c r="C75" s="69"/>
      <c r="D75" s="69"/>
      <c r="E75" s="69"/>
      <c r="F75" s="20"/>
      <c r="G75" s="20"/>
      <c r="H75" s="5"/>
      <c r="I75" s="5"/>
      <c r="J75" s="5"/>
      <c r="K75" s="5"/>
      <c r="L75" s="6"/>
      <c r="M75" s="5"/>
      <c r="N75" s="5"/>
      <c r="O75" s="5"/>
      <c r="P75" s="5"/>
      <c r="Q75" s="5"/>
    </row>
    <row r="76" spans="1:17" ht="15">
      <c r="A76" s="69"/>
      <c r="B76" s="69"/>
      <c r="C76" s="69"/>
      <c r="D76" s="69"/>
      <c r="E76" s="69"/>
      <c r="F76" s="20"/>
      <c r="G76" s="20"/>
      <c r="H76" s="5"/>
      <c r="I76" s="5"/>
      <c r="J76" s="5"/>
      <c r="K76" s="5"/>
      <c r="L76" s="6"/>
      <c r="M76" s="5"/>
      <c r="N76" s="5"/>
      <c r="O76" s="5"/>
      <c r="P76" s="5"/>
      <c r="Q76" s="5"/>
    </row>
    <row r="77" spans="1:17" ht="15">
      <c r="A77" s="5"/>
      <c r="B77" s="5"/>
      <c r="C77" s="5"/>
      <c r="D77" s="5"/>
      <c r="E77" s="5"/>
      <c r="F77" s="20"/>
      <c r="G77" s="20"/>
      <c r="H77" s="5"/>
      <c r="I77" s="5"/>
      <c r="J77" s="5"/>
      <c r="K77" s="5"/>
      <c r="L77" s="6"/>
      <c r="M77" s="5"/>
      <c r="N77" s="5"/>
      <c r="O77" s="5"/>
      <c r="P77" s="5"/>
      <c r="Q77" s="5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35" customHeight="1">
      <c r="A83" s="31" t="s">
        <v>64</v>
      </c>
      <c r="B83" s="63">
        <v>3.01</v>
      </c>
      <c r="C83" s="64"/>
      <c r="D83" s="64"/>
      <c r="E83" s="6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8.5" customHeight="1">
      <c r="A84" s="31" t="s">
        <v>57</v>
      </c>
      <c r="B84" s="66">
        <v>1.072</v>
      </c>
      <c r="C84" s="67"/>
      <c r="D84" s="67"/>
      <c r="E84" s="6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5" ht="60">
      <c r="A85" s="31" t="s">
        <v>58</v>
      </c>
      <c r="B85" s="66">
        <v>0.331</v>
      </c>
      <c r="C85" s="67"/>
      <c r="D85" s="67"/>
      <c r="E85" s="68"/>
    </row>
    <row r="86" spans="1:17" ht="30.75" thickBot="1">
      <c r="A86" s="32" t="s">
        <v>59</v>
      </c>
      <c r="B86" s="55">
        <v>1.609</v>
      </c>
      <c r="C86" s="56"/>
      <c r="D86" s="56"/>
      <c r="E86" s="5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thickBot="1">
      <c r="A87" s="1" t="s">
        <v>52</v>
      </c>
      <c r="B87" s="33">
        <v>3.01</v>
      </c>
      <c r="C87" s="33">
        <v>3.01</v>
      </c>
      <c r="D87" s="33">
        <v>3.01</v>
      </c>
      <c r="E87" s="33">
        <v>3.01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2017-10-13T09:55:22Z</dcterms:modified>
  <cp:category/>
  <cp:version/>
  <cp:contentType/>
  <cp:contentStatus/>
</cp:coreProperties>
</file>