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F71" i="9"/>
  <c r="E59" i="9"/>
  <c r="C42" i="9"/>
  <c r="F31" i="9"/>
  <c r="F71" i="7"/>
  <c r="E59" i="7"/>
  <c r="C42" i="7"/>
  <c r="F31" i="7"/>
  <c r="F71" i="1"/>
  <c r="E59" i="1"/>
  <c r="C42" i="1"/>
  <c r="F31" i="1"/>
  <c r="B88" i="1" l="1"/>
  <c r="G8" i="1" l="1"/>
  <c r="B88" i="9"/>
  <c r="C88" i="9" s="1"/>
  <c r="E88" i="1"/>
  <c r="J8" i="1" s="1"/>
  <c r="D88" i="1"/>
  <c r="I8" i="1" s="1"/>
  <c r="C88" i="1"/>
  <c r="H8" i="1" s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<sst xmlns="http://schemas.openxmlformats.org/spreadsheetml/2006/main" count="280" uniqueCount="70">
  <si>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</si>
  <si>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</si>
  <si>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</si>
  <si>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</si>
  <si>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</si>
  <si>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</si>
  <si>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</si>
  <si>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</si>
  <si>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</si>
  <si>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</si>
  <si>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</si>
  <si>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</si>
  <si>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</si>
  <si>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</si>
  <si>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</si>
  <si>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</si>
  <si>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</si>
  <si>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</si>
  <si>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</si>
  <si>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</si>
  <si>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</si>
  <si>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</si>
  <si>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</si>
  <si>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</si>
  <si>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</si>
  <si>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</si>
  <si>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</si>
  <si>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</si>
  <si>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</si>
  <si>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</si>
  <si>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</si>
  <si>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</si>
  <si>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</si>
  <si>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</si>
  <si>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</si>
  <si>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</si>
  <si>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</si>
  <si>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</si>
  <si>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</si>
  <si>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</si>
  <si>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</si>
  <si>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</si>
  <si>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</si>
  <si>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</si>
  <si>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</si>
  <si>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</si>
  <si>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</si>
  <si>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</si>
  <si>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</si>
  <si>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</si>
  <si>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</si>
  <si>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</si>
  <si>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</si>
  <si>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</si>
  <si>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</si>
  <si>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</si>
  <si>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</si>
  <si>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</si>
  <si>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</si>
  <si>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</si>
  <si>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</si>
  <si>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</si>
  <si>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</si>
  <si>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</si>
  <si>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</si>
  <si>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</si>
  <si>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</si>
  <si>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</si>
  <si>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1295,65</t>
  </si>
  <si>
    <t>362628,62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</si>
</sst>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9" formatCode="#,##0.000000"/>
    <numFmt numFmtId="170" formatCode="#,##0.00000000"/>
    <numFmt numFmtId="171" formatCode="#,##0.0000000"/>
    <numFmt numFmtId="172" formatCode="#,##0.00000"/>
    <numFmt numFmtId="173" formatCode="0.000000000"/>
    <numFmt numFmtId="174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0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right"/>
    </xf>
    <xf numFmtId="171" fontId="2" fillId="0" borderId="2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3" fontId="2" fillId="0" borderId="0" xfId="0" applyNumberFormat="1" applyFont="1" applyFill="1" applyAlignment="1"/>
    <xf numFmtId="174" fontId="2" fillId="0" borderId="0" xfId="0" applyNumberFormat="1" applyFont="1" applyFill="1" applyAlignment="1"/>
    <xf numFmtId="166" fontId="2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326.61200000000002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9" style="43" customWidth="1"/>
    <col min="2" max="2" width="9.85546875" style="43" customWidth="1"/>
    <col min="3" max="3" width="12.28515625" style="43" customWidth="1"/>
    <col min="4" max="5" width="10.28515625" style="43" customWidth="1"/>
    <col min="6" max="6" width="13.42578125" style="43" customWidth="1"/>
    <col min="7" max="7" width="10.28515625" style="43" customWidth="1"/>
    <col min="8" max="8" width="9.28515625" style="43" customWidth="1"/>
    <col min="9" max="9" width="11.42578125" style="43" customWidth="1"/>
    <col min="10" max="10" width="9.28515625" style="43" customWidth="1"/>
    <col min="11" max="16384" width="9.140625" style="43"/>
  </cols>
  <sheetData>
    <row r="1" spans="1:18" ht="1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8"/>
      <c r="N1" s="38"/>
      <c r="O1" s="38"/>
      <c r="P1" s="38"/>
      <c r="Q1" s="38"/>
    </row>
    <row r="2" spans="1:18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38"/>
      <c r="N2" s="38"/>
      <c r="O2" s="38"/>
      <c r="P2" s="38"/>
      <c r="Q2" s="38"/>
    </row>
    <row r="3" spans="1:18" ht="15.75" x14ac:dyDescent="0.25">
      <c r="A3" s="38"/>
      <c r="B3" s="38"/>
      <c r="C3" s="38"/>
      <c r="D3" s="38"/>
      <c r="E3" s="38"/>
      <c r="F3" s="66">
        <v>42614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x14ac:dyDescent="0.25">
      <c r="A4" s="38" t="s">
        <v>1</v>
      </c>
      <c r="B4" s="38"/>
      <c r="C4" s="38"/>
      <c r="D4" s="38"/>
      <c r="E4" s="45" t="s">
        <v>55</v>
      </c>
      <c r="F4" s="45"/>
      <c r="G4" s="45"/>
      <c r="H4" s="46"/>
      <c r="I4" s="46"/>
      <c r="J4" s="38"/>
      <c r="K4" s="38"/>
      <c r="L4" s="38"/>
      <c r="M4" s="38"/>
      <c r="N4" s="38"/>
      <c r="O4" s="38"/>
      <c r="P4" s="38"/>
      <c r="Q4" s="38"/>
    </row>
    <row r="5" spans="1:1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81"/>
      <c r="B6" s="81"/>
      <c r="C6" s="81"/>
      <c r="D6" s="81"/>
      <c r="E6" s="81"/>
      <c r="F6" s="81"/>
      <c r="G6" s="78" t="s">
        <v>2</v>
      </c>
      <c r="H6" s="79"/>
      <c r="I6" s="79"/>
      <c r="J6" s="80"/>
      <c r="L6" s="38"/>
      <c r="M6" s="38"/>
      <c r="N6" s="38"/>
    </row>
    <row r="7" spans="1:18" x14ac:dyDescent="0.25">
      <c r="A7" s="81"/>
      <c r="B7" s="81"/>
      <c r="C7" s="81"/>
      <c r="D7" s="81"/>
      <c r="E7" s="81"/>
      <c r="F7" s="81"/>
      <c r="G7" s="47" t="s">
        <v>3</v>
      </c>
      <c r="H7" s="47" t="s">
        <v>4</v>
      </c>
      <c r="I7" s="47" t="s">
        <v>5</v>
      </c>
      <c r="J7" s="47" t="s">
        <v>6</v>
      </c>
      <c r="L7" s="38"/>
      <c r="M7" s="38"/>
      <c r="N7" s="38"/>
    </row>
    <row r="8" spans="1:18" x14ac:dyDescent="0.25">
      <c r="A8" s="48" t="s">
        <v>7</v>
      </c>
      <c r="B8" s="48"/>
      <c r="C8" s="48"/>
      <c r="D8" s="48"/>
      <c r="E8" s="48"/>
      <c r="F8" s="48"/>
      <c r="G8" s="72">
        <f>ROUND(($H$14+$H$14*0.129*1.53+B88),2)</f>
        <v>3677.4</v>
      </c>
      <c r="H8" s="72">
        <f>ROUND(($H$14+$H$14*0.129*1.53+C88),2)</f>
        <v>4246.08</v>
      </c>
      <c r="I8" s="72">
        <f>ROUND(($H$14+$H$14*0.129*1.53+D88),2)</f>
        <v>5067.25</v>
      </c>
      <c r="J8" s="72">
        <f>ROUND(($H$14+$H$14*0.129*1.53+E88),2)</f>
        <v>6124.94</v>
      </c>
      <c r="L8" s="38"/>
      <c r="M8" s="38"/>
      <c r="N8" s="38"/>
      <c r="O8" s="38"/>
      <c r="P8" s="38"/>
      <c r="Q8" s="38"/>
    </row>
    <row r="9" spans="1:18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x14ac:dyDescent="0.25">
      <c r="A10" s="38" t="s">
        <v>56</v>
      </c>
      <c r="B10" s="38"/>
      <c r="C10" s="38"/>
      <c r="D10" s="38"/>
      <c r="E10" s="38"/>
      <c r="F10" s="38"/>
      <c r="G10" s="49"/>
      <c r="H10" s="49"/>
      <c r="I10" s="49"/>
      <c r="J10" s="49"/>
      <c r="K10" s="38"/>
      <c r="L10" s="38"/>
      <c r="M10" s="38"/>
      <c r="N10" s="38"/>
      <c r="O10" s="38"/>
      <c r="P10" s="38"/>
      <c r="Q10" s="38"/>
    </row>
    <row r="11" spans="1:18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74">
        <v>2169.7199999999998</v>
      </c>
      <c r="I14" s="74"/>
      <c r="J14" s="39"/>
      <c r="K14" s="39"/>
      <c r="L14" s="40"/>
      <c r="M14" s="39"/>
      <c r="N14" s="39"/>
      <c r="O14" s="39"/>
      <c r="P14" s="39"/>
      <c r="Q14" s="39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82" t="s">
        <v>68</v>
      </c>
      <c r="L18" s="82"/>
      <c r="M18" s="109"/>
      <c r="N18" s="39"/>
      <c r="O18" s="39"/>
      <c r="P18" s="39"/>
      <c r="Q18" s="39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37"/>
      <c r="O19" s="37"/>
      <c r="P19" s="41"/>
      <c r="Q19" s="37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74" t="s">
        <v>69</v>
      </c>
      <c r="L20" s="74"/>
      <c r="M20" s="110"/>
      <c r="N20" s="39"/>
      <c r="O20" s="39"/>
      <c r="P20" s="40"/>
      <c r="Q20" s="39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37"/>
      <c r="O21" s="37"/>
      <c r="P21" s="50"/>
      <c r="Q21" s="37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0"/>
      <c r="R22" s="51"/>
    </row>
    <row r="23" spans="1:18" x14ac:dyDescent="0.25">
      <c r="A23" s="37" t="s">
        <v>15</v>
      </c>
      <c r="B23" s="111">
        <v>2.41037898769924E-3</v>
      </c>
      <c r="C23" s="111"/>
      <c r="E23" s="37"/>
      <c r="G23" s="37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51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52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76">
        <v>1695.8430000000001</v>
      </c>
      <c r="L25" s="76"/>
      <c r="M25" s="42"/>
      <c r="N25" s="39"/>
      <c r="O25" s="39"/>
      <c r="P25" s="39"/>
      <c r="Q25" s="39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7"/>
      <c r="O26" s="37"/>
      <c r="P26" s="37"/>
      <c r="Q26" s="37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x14ac:dyDescent="0.25">
      <c r="A28" s="36" t="s">
        <v>18</v>
      </c>
      <c r="B28" s="37"/>
      <c r="C28" s="37"/>
      <c r="D28" s="37"/>
      <c r="E28" s="44"/>
      <c r="F28" s="74">
        <v>0</v>
      </c>
      <c r="G28" s="74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8" x14ac:dyDescent="0.25">
      <c r="A31" s="36" t="s">
        <v>20</v>
      </c>
      <c r="B31" s="37"/>
      <c r="C31" s="37"/>
      <c r="D31" s="44"/>
      <c r="E31" s="44"/>
      <c r="F31" s="85">
        <f>SUM(L33:M37)</f>
        <v>905.59919200000002</v>
      </c>
      <c r="G31" s="85"/>
      <c r="I31" s="37"/>
      <c r="J31" s="37"/>
      <c r="K31" s="37"/>
      <c r="L31" s="37"/>
      <c r="M31" s="37"/>
      <c r="N31" s="37"/>
      <c r="O31" s="37"/>
      <c r="P31" s="37"/>
      <c r="Q31" s="37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94">
        <v>2.1782419999999996</v>
      </c>
      <c r="M33" s="94"/>
      <c r="N33" s="37"/>
      <c r="O33" s="39"/>
      <c r="P33" s="39"/>
      <c r="Q33" s="37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95">
        <v>385.51071100000007</v>
      </c>
      <c r="M34" s="95"/>
      <c r="N34" s="37"/>
      <c r="O34" s="39"/>
      <c r="P34" s="39"/>
      <c r="Q34" s="37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95">
        <v>209.642652</v>
      </c>
      <c r="M35" s="95"/>
      <c r="N35" s="37"/>
      <c r="O35" s="39"/>
      <c r="P35" s="39"/>
      <c r="Q35" s="37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95">
        <v>60.893252000000004</v>
      </c>
      <c r="M36" s="95"/>
      <c r="N36" s="37"/>
      <c r="O36" s="39"/>
      <c r="P36" s="39"/>
      <c r="Q36" s="37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95">
        <v>247.374335</v>
      </c>
      <c r="M37" s="95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v>257.40129999999999</v>
      </c>
      <c r="K39" s="86"/>
      <c r="L39" s="39"/>
      <c r="M39" s="39"/>
      <c r="N39" s="39"/>
      <c r="O39" s="39"/>
      <c r="P39" s="39"/>
      <c r="Q39" s="39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x14ac:dyDescent="0.25">
      <c r="A42" s="42" t="s">
        <v>29</v>
      </c>
      <c r="B42" s="42"/>
      <c r="C42" s="74">
        <f>SUM(L45:M50)</f>
        <v>1234.1619999999998</v>
      </c>
      <c r="D42" s="74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53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37"/>
      <c r="O44" s="37"/>
      <c r="P44" s="37"/>
      <c r="Q44" s="37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90">
        <v>332.68799999999999</v>
      </c>
      <c r="M45" s="90"/>
      <c r="N45" s="37"/>
      <c r="O45" s="37"/>
      <c r="P45" s="37"/>
      <c r="Q45" s="37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89">
        <v>203.209</v>
      </c>
      <c r="M46" s="89"/>
      <c r="N46" s="37"/>
      <c r="O46" s="37"/>
      <c r="P46" s="37"/>
      <c r="Q46" s="37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89">
        <v>122.247</v>
      </c>
      <c r="M47" s="89"/>
      <c r="N47" s="37"/>
      <c r="O47" s="37"/>
      <c r="P47" s="37"/>
      <c r="Q47" s="37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37"/>
      <c r="O48" s="37"/>
      <c r="P48" s="37"/>
      <c r="Q48" s="37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90">
        <v>291.19799999999998</v>
      </c>
      <c r="M49" s="90"/>
      <c r="N49" s="37"/>
      <c r="O49" s="37"/>
      <c r="P49" s="37"/>
      <c r="Q49" s="37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89">
        <v>284.82</v>
      </c>
      <c r="M50" s="89"/>
      <c r="N50" s="37"/>
      <c r="O50" s="37"/>
      <c r="P50" s="37"/>
      <c r="Q50" s="37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5">
      <c r="A53" s="36" t="s">
        <v>36</v>
      </c>
      <c r="B53" s="37"/>
      <c r="C53" s="88">
        <v>1074635.9180000001</v>
      </c>
      <c r="D53" s="88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5">
      <c r="A56" s="36" t="s">
        <v>38</v>
      </c>
      <c r="B56" s="37"/>
      <c r="C56" s="87">
        <v>0</v>
      </c>
      <c r="D56" s="8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5">
      <c r="A59" s="36" t="s">
        <v>40</v>
      </c>
      <c r="B59" s="37"/>
      <c r="C59" s="44"/>
      <c r="D59" s="44"/>
      <c r="E59" s="88">
        <f>SUM(L61:M65)</f>
        <v>715975.90500000003</v>
      </c>
      <c r="F59" s="8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74">
        <v>1234.1619999999998</v>
      </c>
      <c r="M61" s="74"/>
      <c r="N61" s="37"/>
      <c r="O61" s="37"/>
      <c r="P61" s="37"/>
      <c r="Q61" s="37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75">
        <v>275713.44900000002</v>
      </c>
      <c r="M62" s="75"/>
      <c r="N62" s="37"/>
      <c r="O62" s="37"/>
      <c r="P62" s="37"/>
      <c r="Q62" s="37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75">
        <v>163812.14499999999</v>
      </c>
      <c r="M63" s="75"/>
      <c r="N63" s="37"/>
      <c r="O63" s="37"/>
      <c r="P63" s="37"/>
      <c r="Q63" s="37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75">
        <v>67076.664999999994</v>
      </c>
      <c r="M64" s="75"/>
      <c r="N64" s="37"/>
      <c r="O64" s="37"/>
      <c r="P64" s="37"/>
      <c r="Q64" s="37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75">
        <v>208139.484</v>
      </c>
      <c r="M65" s="75"/>
      <c r="N65" s="37"/>
      <c r="O65" s="37"/>
      <c r="P65" s="37"/>
      <c r="Q65" s="37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6" t="s">
        <v>47</v>
      </c>
      <c r="B68" s="37"/>
      <c r="C68" s="86">
        <v>137598.29999999999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9"/>
      <c r="O71" s="39"/>
      <c r="P71" s="39"/>
      <c r="Q71" s="39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ht="15.75" x14ac:dyDescent="0.25">
      <c r="A74" s="54" t="s">
        <v>59</v>
      </c>
      <c r="B74" s="55"/>
      <c r="C74" s="55"/>
      <c r="D74" s="55"/>
      <c r="E74" s="55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83" t="s">
        <v>65</v>
      </c>
      <c r="B76" s="84"/>
      <c r="C76" s="84"/>
      <c r="D76" s="84"/>
      <c r="E76" s="84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ht="16.5" customHeight="1" x14ac:dyDescent="0.25">
      <c r="A77" s="84"/>
      <c r="B77" s="84"/>
      <c r="C77" s="84"/>
      <c r="D77" s="84"/>
      <c r="E77" s="84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ht="16.5" customHeight="1" x14ac:dyDescent="0.25">
      <c r="A78" s="84"/>
      <c r="B78" s="84"/>
      <c r="C78" s="84"/>
      <c r="D78" s="84"/>
      <c r="E78" s="84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ht="19.5" customHeight="1" x14ac:dyDescent="0.25">
      <c r="A79" s="84"/>
      <c r="B79" s="84"/>
      <c r="C79" s="84"/>
      <c r="D79" s="84"/>
      <c r="E79" s="84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ht="16.5" customHeight="1" x14ac:dyDescent="0.25">
      <c r="A80" s="71"/>
      <c r="B80" s="71"/>
      <c r="C80" s="71"/>
      <c r="D80" s="71"/>
      <c r="E80" s="71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ht="15.75" thickBot="1" x14ac:dyDescent="0.3">
      <c r="A81" s="56" t="s">
        <v>60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ht="15.75" thickBot="1" x14ac:dyDescent="0.3">
      <c r="A82" s="57"/>
      <c r="B82" s="58" t="s">
        <v>3</v>
      </c>
      <c r="C82" s="59" t="s">
        <v>4</v>
      </c>
      <c r="D82" s="59" t="s">
        <v>5</v>
      </c>
      <c r="E82" s="60" t="s">
        <v>6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ht="75" x14ac:dyDescent="0.25">
      <c r="A83" s="61" t="s">
        <v>53</v>
      </c>
      <c r="B83" s="30">
        <v>1076.3399999999999</v>
      </c>
      <c r="C83" s="31">
        <v>1645.02</v>
      </c>
      <c r="D83" s="31">
        <v>2466.19</v>
      </c>
      <c r="E83" s="32">
        <v>3523.88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ht="133.5" customHeight="1" x14ac:dyDescent="0.25">
      <c r="A84" s="62" t="s">
        <v>63</v>
      </c>
      <c r="B84" s="96">
        <v>3.1</v>
      </c>
      <c r="C84" s="97"/>
      <c r="D84" s="97"/>
      <c r="E84" s="9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ht="35.25" customHeight="1" x14ac:dyDescent="0.25">
      <c r="A85" s="62" t="s">
        <v>57</v>
      </c>
      <c r="B85" s="91">
        <v>1.1319999999999999</v>
      </c>
      <c r="C85" s="92"/>
      <c r="D85" s="92"/>
      <c r="E85" s="93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ht="45" x14ac:dyDescent="0.25">
      <c r="A86" s="62" t="s">
        <v>58</v>
      </c>
      <c r="B86" s="91">
        <v>0.32400000000000001</v>
      </c>
      <c r="C86" s="92"/>
      <c r="D86" s="92"/>
      <c r="E86" s="93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ht="30.75" thickBot="1" x14ac:dyDescent="0.3">
      <c r="A87" s="63" t="s">
        <v>66</v>
      </c>
      <c r="B87" s="91">
        <v>1.6419999999999999</v>
      </c>
      <c r="C87" s="92"/>
      <c r="D87" s="92"/>
      <c r="E87" s="93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ht="15.75" thickBot="1" x14ac:dyDescent="0.3">
      <c r="A88" s="20" t="s">
        <v>52</v>
      </c>
      <c r="B88" s="64">
        <f>B83+B84</f>
        <v>1079.4399999999998</v>
      </c>
      <c r="C88" s="64">
        <f>C83+B84</f>
        <v>1648.12</v>
      </c>
      <c r="D88" s="64">
        <f>D83+B84</f>
        <v>2469.29</v>
      </c>
      <c r="E88" s="65">
        <f>E83+B84</f>
        <v>3526.98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</sheetData>
  <mergeCells count="36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A1:L2"/>
    <mergeCell ref="G6:J6"/>
    <mergeCell ref="H14:I14"/>
    <mergeCell ref="A6:F7"/>
    <mergeCell ref="K18:L18"/>
    <mergeCell ref="K20:L20"/>
    <mergeCell ref="L64:M64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B23" sqref="B23:C23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25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3">
        <f>ROUND(($H$14+$H$14*0.129*1.53+B88),2)</f>
        <v>2601.06</v>
      </c>
      <c r="H8" s="73">
        <f>ROUND(($H$14+$H$14*0.129*1.53+C88),2)</f>
        <v>2601.06</v>
      </c>
      <c r="I8" s="73">
        <f>ROUND(($H$14+$H$14*0.129*1.53+D88),2)</f>
        <v>2601.06</v>
      </c>
      <c r="J8" s="73">
        <f>ROUND(($H$14+$H$14*0.129*1.53+E88),2)</f>
        <v>2601.06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74">
        <v>2169.7199999999998</v>
      </c>
      <c r="I14" s="74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82" t="s">
        <v>68</v>
      </c>
      <c r="L18" s="82"/>
      <c r="M18" s="109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/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74" t="s">
        <v>69</v>
      </c>
      <c r="L20" s="74"/>
      <c r="M20" s="110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111">
        <v>2.41037898769924E-3</v>
      </c>
      <c r="C23" s="111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76">
        <v>1695.8430000000001</v>
      </c>
      <c r="L25" s="76"/>
      <c r="M25" s="42"/>
      <c r="N25" s="3"/>
      <c r="O25" s="3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74">
        <v>0</v>
      </c>
      <c r="G28" s="74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85">
        <f>SUM(L33:M37)</f>
        <v>905.59919200000002</v>
      </c>
      <c r="G31" s="85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94">
        <v>2.1782419999999996</v>
      </c>
      <c r="M33" s="94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95">
        <v>385.51071100000007</v>
      </c>
      <c r="M34" s="95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95">
        <v>209.642652</v>
      </c>
      <c r="M35" s="95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95">
        <v>60.893252000000004</v>
      </c>
      <c r="M36" s="95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95">
        <v>247.374335</v>
      </c>
      <c r="M37" s="95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v>257.40129999999999</v>
      </c>
      <c r="K39" s="86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74">
        <f>SUM(L45:M50)</f>
        <v>1234.1619999999998</v>
      </c>
      <c r="D42" s="74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90">
        <v>332.68799999999999</v>
      </c>
      <c r="M45" s="90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89">
        <v>203.209</v>
      </c>
      <c r="M46" s="89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89">
        <v>122.247</v>
      </c>
      <c r="M47" s="89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90">
        <v>291.19799999999998</v>
      </c>
      <c r="M49" s="90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89">
        <v>284.82</v>
      </c>
      <c r="M50" s="89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8">
        <v>1074635.9180000001</v>
      </c>
      <c r="D53" s="88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87">
        <v>0</v>
      </c>
      <c r="D56" s="87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8">
        <f>SUM(L61:M65)</f>
        <v>715975.90500000003</v>
      </c>
      <c r="F59" s="88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74">
        <v>1234.1619999999998</v>
      </c>
      <c r="M61" s="74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75">
        <v>275713.44900000002</v>
      </c>
      <c r="M62" s="75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75">
        <v>163812.14499999999</v>
      </c>
      <c r="M63" s="75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75">
        <v>67076.664999999994</v>
      </c>
      <c r="M64" s="75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75">
        <v>208139.484</v>
      </c>
      <c r="M65" s="75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6">
        <v>137598.29999999999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3" t="s">
        <v>65</v>
      </c>
      <c r="B76" s="84"/>
      <c r="C76" s="84"/>
      <c r="D76" s="84"/>
      <c r="E76" s="8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4"/>
      <c r="B77" s="84"/>
      <c r="C77" s="84"/>
      <c r="D77" s="84"/>
      <c r="E77" s="8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4"/>
      <c r="B78" s="84"/>
      <c r="C78" s="84"/>
      <c r="D78" s="84"/>
      <c r="E78" s="8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4"/>
      <c r="B79" s="84"/>
      <c r="C79" s="84"/>
      <c r="D79" s="84"/>
      <c r="E79" s="8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6">
        <v>3.1</v>
      </c>
      <c r="C84" s="97"/>
      <c r="D84" s="97"/>
      <c r="E84" s="9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91">
        <v>1.1319999999999999</v>
      </c>
      <c r="C85" s="92"/>
      <c r="D85" s="92"/>
      <c r="E85" s="9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1">
        <v>0.32400000000000001</v>
      </c>
      <c r="C86" s="92"/>
      <c r="D86" s="92"/>
      <c r="E86" s="9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3" t="s">
        <v>66</v>
      </c>
      <c r="B87" s="91">
        <v>1.6419999999999999</v>
      </c>
      <c r="C87" s="92"/>
      <c r="D87" s="92"/>
      <c r="E87" s="9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3.1</v>
      </c>
      <c r="C88" s="21">
        <f>B84</f>
        <v>3.1</v>
      </c>
      <c r="D88" s="21">
        <f>B84</f>
        <v>3.1</v>
      </c>
      <c r="E88" s="26">
        <f>B84</f>
        <v>3.1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4" zoomScale="80" zoomScaleNormal="80" workbookViewId="0">
      <selection activeCell="B23" sqref="B23:C23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25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2">
        <f>ROUND(($H$14+B88),2)</f>
        <v>2509.7399999999998</v>
      </c>
      <c r="H8" s="72">
        <f>ROUND(($H$14+C88),2)</f>
        <v>2509.7399999999998</v>
      </c>
      <c r="I8" s="72">
        <f t="shared" ref="I8:J8" si="0">ROUND(($H$14+D88),2)</f>
        <v>2509.7399999999998</v>
      </c>
      <c r="J8" s="72">
        <f t="shared" si="0"/>
        <v>2509.7399999999998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74">
        <v>2169.7199999999998</v>
      </c>
      <c r="I14" s="74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82" t="s">
        <v>68</v>
      </c>
      <c r="L18" s="82"/>
      <c r="M18" s="109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 t="s">
        <v>64</v>
      </c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74" t="s">
        <v>69</v>
      </c>
      <c r="L20" s="74"/>
      <c r="M20" s="110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111">
        <v>2.41037898769924E-3</v>
      </c>
      <c r="C23" s="111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76">
        <v>1695.8430000000001</v>
      </c>
      <c r="L25" s="76"/>
      <c r="M25" s="42"/>
      <c r="N25" s="3"/>
      <c r="O25" s="3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74">
        <v>0</v>
      </c>
      <c r="G28" s="74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85">
        <f>SUM(L33:M37)</f>
        <v>905.59919200000002</v>
      </c>
      <c r="G31" s="85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94">
        <v>2.1782419999999996</v>
      </c>
      <c r="M33" s="94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95">
        <v>385.51071100000007</v>
      </c>
      <c r="M34" s="95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95">
        <v>209.642652</v>
      </c>
      <c r="M35" s="95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95">
        <v>60.893252000000004</v>
      </c>
      <c r="M36" s="95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95">
        <v>247.374335</v>
      </c>
      <c r="M37" s="95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v>257.40129999999999</v>
      </c>
      <c r="K39" s="86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74">
        <f>SUM(L45:M50)</f>
        <v>1234.1619999999998</v>
      </c>
      <c r="D42" s="74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90">
        <v>332.68799999999999</v>
      </c>
      <c r="M45" s="90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89">
        <v>203.209</v>
      </c>
      <c r="M46" s="89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89">
        <v>122.247</v>
      </c>
      <c r="M47" s="89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90">
        <v>291.19799999999998</v>
      </c>
      <c r="M49" s="90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89">
        <v>284.82</v>
      </c>
      <c r="M50" s="89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8">
        <v>1074635.9180000001</v>
      </c>
      <c r="D53" s="88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87">
        <v>0</v>
      </c>
      <c r="D56" s="87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8">
        <f>SUM(L61:M65)</f>
        <v>715975.90500000003</v>
      </c>
      <c r="F59" s="88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74">
        <v>1234.1619999999998</v>
      </c>
      <c r="M61" s="74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75">
        <v>275713.44900000002</v>
      </c>
      <c r="M62" s="75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75">
        <v>163812.14499999999</v>
      </c>
      <c r="M63" s="75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75">
        <v>67076.664999999994</v>
      </c>
      <c r="M64" s="75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75">
        <v>208139.484</v>
      </c>
      <c r="M65" s="75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6">
        <v>137598.29999999999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4">
        <v>336.92</v>
      </c>
      <c r="C83" s="105"/>
      <c r="D83" s="105"/>
      <c r="E83" s="10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6">
        <v>3.1</v>
      </c>
      <c r="C84" s="97"/>
      <c r="D84" s="97"/>
      <c r="E84" s="9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91">
        <v>1.1319999999999999</v>
      </c>
      <c r="C85" s="92"/>
      <c r="D85" s="92"/>
      <c r="E85" s="9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1">
        <v>0.32400000000000001</v>
      </c>
      <c r="C86" s="92"/>
      <c r="D86" s="92"/>
      <c r="E86" s="93"/>
    </row>
    <row r="87" spans="1:17" ht="30.75" thickBot="1" x14ac:dyDescent="0.3">
      <c r="A87" s="63" t="s">
        <v>66</v>
      </c>
      <c r="B87" s="91">
        <v>1.6419999999999999</v>
      </c>
      <c r="C87" s="92"/>
      <c r="D87" s="92"/>
      <c r="E87" s="9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340.02000000000004</v>
      </c>
      <c r="C88" s="21">
        <f>B88</f>
        <v>340.02000000000004</v>
      </c>
      <c r="D88" s="21">
        <f>C88</f>
        <v>340.02000000000004</v>
      </c>
      <c r="E88" s="21">
        <f>D88</f>
        <v>340.02000000000004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16" zoomScale="80" zoomScaleNormal="80" workbookViewId="0">
      <selection activeCell="B23" sqref="B23:C23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25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2">
        <f>ROUND(($H$14+$H$14*0.0878*1.53+B87),2)</f>
        <v>2464.29</v>
      </c>
      <c r="H8" s="72">
        <f>ROUND(($H$14+$H$14*0.0878*1.53+C87),2)</f>
        <v>2464.29</v>
      </c>
      <c r="I8" s="72">
        <f>ROUND(($H$14+$H$14*0.0878*1.53+D87),2)</f>
        <v>2464.29</v>
      </c>
      <c r="J8" s="72">
        <f>ROUND(($H$14+$H$14*0.0878*1.53+E87),2)</f>
        <v>2464.29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74">
        <v>2169.7199999999998</v>
      </c>
      <c r="I14" s="74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82" t="s">
        <v>68</v>
      </c>
      <c r="L18" s="82"/>
      <c r="M18" s="109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/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74" t="s">
        <v>69</v>
      </c>
      <c r="L20" s="74"/>
      <c r="M20" s="110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111">
        <v>2.41037898769924E-3</v>
      </c>
      <c r="C23" s="111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76">
        <v>1695.8430000000001</v>
      </c>
      <c r="L25" s="76"/>
      <c r="M25" s="42"/>
      <c r="N25" s="3"/>
      <c r="O25" s="22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17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74">
        <v>0</v>
      </c>
      <c r="G28" s="74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85">
        <f>SUM(L33:M37)</f>
        <v>905.59919200000002</v>
      </c>
      <c r="G31" s="85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94">
        <v>2.1782419999999996</v>
      </c>
      <c r="M33" s="94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95">
        <v>385.51071100000007</v>
      </c>
      <c r="M34" s="95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95">
        <v>209.642652</v>
      </c>
      <c r="M35" s="95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95">
        <v>60.893252000000004</v>
      </c>
      <c r="M36" s="95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95">
        <v>247.374335</v>
      </c>
      <c r="M37" s="95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v>257.40129999999999</v>
      </c>
      <c r="K39" s="86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74">
        <f>SUM(L45:M50)</f>
        <v>1234.1619999999998</v>
      </c>
      <c r="D42" s="74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90">
        <v>332.68799999999999</v>
      </c>
      <c r="M45" s="90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89">
        <v>203.209</v>
      </c>
      <c r="M46" s="89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89">
        <v>122.247</v>
      </c>
      <c r="M47" s="89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90">
        <v>291.19799999999998</v>
      </c>
      <c r="M49" s="90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89">
        <v>284.82</v>
      </c>
      <c r="M50" s="89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8">
        <v>1074635.9180000001</v>
      </c>
      <c r="D53" s="88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87">
        <v>0</v>
      </c>
      <c r="D56" s="87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8">
        <f>SUM(L61:M65)</f>
        <v>715975.90500000003</v>
      </c>
      <c r="F59" s="88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74">
        <v>1234.1619999999998</v>
      </c>
      <c r="M61" s="74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75">
        <v>275713.44900000002</v>
      </c>
      <c r="M62" s="75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75">
        <v>163812.14499999999</v>
      </c>
      <c r="M63" s="75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75">
        <v>67076.664999999994</v>
      </c>
      <c r="M64" s="75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75">
        <v>208139.484</v>
      </c>
      <c r="M65" s="75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6">
        <v>137598.29999999999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7" t="s">
        <v>67</v>
      </c>
      <c r="B73" s="108"/>
      <c r="C73" s="108"/>
      <c r="D73" s="108"/>
      <c r="E73" s="108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08"/>
      <c r="B74" s="108"/>
      <c r="C74" s="108"/>
      <c r="D74" s="108"/>
      <c r="E74" s="108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08"/>
      <c r="B75" s="108"/>
      <c r="C75" s="108"/>
      <c r="D75" s="108"/>
      <c r="E75" s="108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08"/>
      <c r="B76" s="108"/>
      <c r="C76" s="108"/>
      <c r="D76" s="108"/>
      <c r="E76" s="108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96">
        <v>3.1</v>
      </c>
      <c r="C83" s="97"/>
      <c r="D83" s="97"/>
      <c r="E83" s="9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91">
        <v>1.1319999999999999</v>
      </c>
      <c r="C84" s="92"/>
      <c r="D84" s="92"/>
      <c r="E84" s="9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91">
        <v>0.32400000000000001</v>
      </c>
      <c r="C85" s="92"/>
      <c r="D85" s="92"/>
      <c r="E85" s="93"/>
    </row>
    <row r="86" spans="1:17" ht="30.75" thickBot="1" x14ac:dyDescent="0.3">
      <c r="A86" s="63" t="s">
        <v>66</v>
      </c>
      <c r="B86" s="91">
        <v>1.6419999999999999</v>
      </c>
      <c r="C86" s="92"/>
      <c r="D86" s="92"/>
      <c r="E86" s="9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3.1</v>
      </c>
      <c r="C87" s="21">
        <f>B83</f>
        <v>3.1</v>
      </c>
      <c r="D87" s="21">
        <f>B83</f>
        <v>3.1</v>
      </c>
      <c r="E87" s="21">
        <f>B83</f>
        <v>3.1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H14:I14"/>
    <mergeCell ref="K18:L18"/>
    <mergeCell ref="A1:L2"/>
    <mergeCell ref="A6:F7"/>
    <mergeCell ref="G6:J6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2016-10-14T04:20:00Z</dcterms:modified>
</cp:coreProperties>
</file>