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5 май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88" i="9" l="1"/>
  <c r="B87" i="9"/>
  <c r="B86" i="9"/>
  <c r="B85" i="9"/>
  <c r="B84" i="9"/>
  <c r="F71" i="10"/>
  <c r="E59" i="10"/>
  <c r="F31" i="10"/>
  <c r="F71" i="9"/>
  <c r="E59" i="9"/>
  <c r="F31" i="9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<sst xmlns="http://schemas.openxmlformats.org/spreadsheetml/2006/main" count="138" uniqueCount="63">
  <si>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</si>
  <si>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</si>
  <si>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</si>
  <si>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</si>
  <si>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</si>
  <si>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</si>
  <si>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</si>
  <si>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</si>
  <si>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</si>
  <si>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</si>
  <si>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</si>
  <si>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</si>
  <si>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</si>
  <si>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</si>
  <si>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</si>
  <si>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</si>
  <si>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</si>
  <si>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</si>
  <si>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</si>
  <si>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</si>
  <si>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</si>
  <si>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</si>
  <si>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</si>
  <si>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</si>
  <si>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</si>
  <si>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</si>
  <si>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</si>
  <si>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</si>
  <si>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</si>
  <si>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</si>
  <si>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</si>
  <si>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</si>
  <si>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</si>
  <si>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</si>
  <si>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</si>
  <si>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</si>
  <si>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</si>
  <si>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</si>
  <si>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</si>
  <si>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</si>
  <si>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</si>
  <si>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</si>
  <si>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</si>
  <si>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</si>
  <si>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</si>
  <si>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</si>
  <si>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</si>
  <si>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</si>
  <si>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</si>
  <si>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</si>
  <si>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</si>
  <si>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</si>
  <si>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</si>
  <si>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</si>
  <si>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</si>
  <si>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</si>
  <si>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</si>
  <si>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</si>
  <si>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</si>
  <si>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</si>
  <si>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</si>
  <si>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1120,31</t>
  </si>
  <si>
    <t>573483,82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</si>
</sst>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86;&#1087;&#1077;&#1088;&#1072;&#1090;&#1080;&#1074;&#1082;&#1072;%20&#1084;&#1072;&#108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%20%20&#1055;&#1088;&#1077;&#1076;&#1077;&#1083;&#1100;&#1085;&#1099;&#1077;%20&#1091;&#1088;&#1086;&#1074;&#1085;&#1080;%20&#1085;&#1077;&#1088;&#1077;&#1075;&#1091;&#1083;&#1080;&#1088;&#1091;&#1077;&#1084;&#1099;&#1093;%20&#1094;&#1077;&#1085;%20&#1047;&#1040;&#1060;&#1054;&#1056;&#1052;&#1059;&#1051;&#1048;&#1053;&#1040;%20&#1079;&#1072;%20&#1052;&#1072;&#1081;%202017%20(&#1084;&#1077;&#1085;&#1077;&#1077;%20150&#1082;&#1042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1002512.822</v>
          </cell>
        </row>
        <row r="42">
          <cell r="C42">
            <v>0</v>
          </cell>
        </row>
      </sheetData>
      <sheetData sheetId="2"/>
      <sheetData sheetId="3">
        <row r="22">
          <cell r="G22">
            <v>276689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и РСК"/>
      <sheetName val="по договорам купли-продажи"/>
      <sheetName val="для РСК(в пределах норм.)"/>
      <sheetName val="для РСК (сверх норм.)"/>
      <sheetName val="Лист1"/>
    </sheetNames>
    <sheetDataSet>
      <sheetData sheetId="0">
        <row r="84">
          <cell r="B84">
            <v>3.5</v>
          </cell>
        </row>
        <row r="85">
          <cell r="B85">
            <v>1.153</v>
          </cell>
        </row>
        <row r="86">
          <cell r="B86">
            <v>0.34</v>
          </cell>
        </row>
        <row r="87">
          <cell r="B87">
            <v>2.0049999999999999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ROUND(($H$14+B88),2)</f>
        <v>2529.06</v>
      </c>
      <c r="H8" s="29">
        <f t="shared" ref="H8:J8" si="0">ROUND(($H$14+C88),2)</f>
        <v>2529.06</v>
      </c>
      <c r="I8" s="29">
        <f t="shared" si="0"/>
        <v>2529.06</v>
      </c>
      <c r="J8" s="29">
        <f t="shared" si="0"/>
        <v>2529.06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2188.64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4" t="s">
        <v>61</v>
      </c>
      <c r="L18" s="54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55">
        <v>1.86288230904469E-3</v>
      </c>
      <c r="C23" s="5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6">
        <v>1568.7819999999999</v>
      </c>
      <c r="L25" s="5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46">
        <f>SUM(L33:M37)</f>
        <v>884.82964899999979</v>
      </c>
      <c r="G31" s="46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47">
        <v>2.7245230000000005</v>
      </c>
      <c r="M33" s="47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370.11840499999977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240.582469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53.463928000000003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217.940324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9">
        <v>318.91000000000003</v>
      </c>
      <c r="K39" s="59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v>1433.578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v>276.68900000000002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0">
        <v>154.58099999999999</v>
      </c>
      <c r="M46" s="60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0">
        <v>83.986000000000004</v>
      </c>
      <c r="M47" s="60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v>391.87900000000002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0">
        <v>526.44299999999998</v>
      </c>
      <c r="M50" s="60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3">
        <v>1002512.822</v>
      </c>
      <c r="D53" s="63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2">
        <v>0</v>
      </c>
      <c r="D56" s="62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3">
        <f>SUM(L61:M65)</f>
        <v>646997.152</v>
      </c>
      <c r="F59" s="63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3">
        <v>1433.578</v>
      </c>
      <c r="M61" s="53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8">
        <v>239917.51199999999</v>
      </c>
      <c r="M62" s="58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8">
        <v>179419.03099999999</v>
      </c>
      <c r="M63" s="58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8">
        <v>59085.273999999998</v>
      </c>
      <c r="M64" s="58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8">
        <v>167141.75700000001</v>
      </c>
      <c r="M65" s="58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9">
        <v>159560</v>
      </c>
      <c r="D68" s="59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3"/>
      <c r="F73" s="45"/>
      <c r="G73" s="45"/>
      <c r="H73" s="3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3"/>
      <c r="F74" s="45"/>
      <c r="G74" s="45"/>
      <c r="H74" s="3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3"/>
      <c r="F75" s="45"/>
      <c r="G75" s="45"/>
      <c r="H75" s="3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3"/>
      <c r="F76" s="45"/>
      <c r="G76" s="45"/>
      <c r="H76" s="3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3"/>
      <c r="F77" s="45"/>
      <c r="G77" s="45"/>
      <c r="H77" s="3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8"/>
      <c r="F78" s="38"/>
      <c r="G78" s="38"/>
      <c r="H78" s="38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4">
        <v>336.92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7">
        <f>'[2]сети РСК'!B84:E84</f>
        <v>3.5</v>
      </c>
      <c r="C84" s="68"/>
      <c r="D84" s="68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7">
        <f>'[2]сети РСК'!B85:E85</f>
        <v>1.153</v>
      </c>
      <c r="C85" s="68"/>
      <c r="D85" s="68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7">
        <f>'[2]сети РСК'!B86:E86</f>
        <v>0.34</v>
      </c>
      <c r="C86" s="68"/>
      <c r="D86" s="68"/>
      <c r="E86" s="69"/>
    </row>
    <row r="87" spans="1:17" ht="30.75" thickBot="1" x14ac:dyDescent="0.3">
      <c r="A87" s="20" t="s">
        <v>56</v>
      </c>
      <c r="B87" s="67">
        <f>'[2]сети РСК'!B87:E87</f>
        <v>2.0049999999999999</v>
      </c>
      <c r="C87" s="68"/>
      <c r="D87" s="68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f>B83+B84</f>
        <v>340.42</v>
      </c>
      <c r="C88" s="44">
        <v>340.42</v>
      </c>
      <c r="D88" s="44">
        <v>340.42</v>
      </c>
      <c r="E88" s="44">
        <v>340.42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I86" sqref="I86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ROUND(($H$14+$H$14*0.0878*1.53+B87),2)</f>
        <v>2486.15</v>
      </c>
      <c r="H8" s="29">
        <f>ROUND(($H$14+$H$14*0.0878*1.53+C87),2)</f>
        <v>2486.15</v>
      </c>
      <c r="I8" s="29">
        <f>ROUND(($H$14+$H$14*0.0878*1.53+D87),2)</f>
        <v>2486.15</v>
      </c>
      <c r="J8" s="29">
        <f>ROUND(($H$14+$H$14*0.0878*1.53+E87),2)</f>
        <v>2486.15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2188.64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4" t="s">
        <v>61</v>
      </c>
      <c r="L18" s="54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55">
        <v>1.86288230904469E-3</v>
      </c>
      <c r="C23" s="5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6">
        <v>1568.7819999999999</v>
      </c>
      <c r="L25" s="5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46">
        <f>SUM(L33:M37)</f>
        <v>884.82964899999979</v>
      </c>
      <c r="G31" s="46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47">
        <v>2.7245230000000005</v>
      </c>
      <c r="M33" s="47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370.11840499999977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240.582469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53.463928000000003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217.940324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9">
        <v>318.91000000000003</v>
      </c>
      <c r="K39" s="59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v>1433.578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v>276.68900000000002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0">
        <v>154.58099999999999</v>
      </c>
      <c r="M46" s="60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0">
        <v>83.986000000000004</v>
      </c>
      <c r="M47" s="60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v>391.87900000000002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0">
        <v>526.44299999999998</v>
      </c>
      <c r="M50" s="60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3">
        <v>1002512.822</v>
      </c>
      <c r="D53" s="63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2">
        <v>0</v>
      </c>
      <c r="D56" s="62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3">
        <f>SUM(L61:M65)</f>
        <v>646997.152</v>
      </c>
      <c r="F59" s="63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3">
        <v>1433.578</v>
      </c>
      <c r="M61" s="53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8">
        <v>239917.51199999999</v>
      </c>
      <c r="M62" s="58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8">
        <v>179419.03099999999</v>
      </c>
      <c r="M63" s="58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8">
        <v>59085.273999999998</v>
      </c>
      <c r="M64" s="58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8">
        <v>167141.75700000001</v>
      </c>
      <c r="M65" s="58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9">
        <v>159560</v>
      </c>
      <c r="D68" s="59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70" t="s">
        <v>60</v>
      </c>
      <c r="B73" s="71"/>
      <c r="C73" s="71"/>
      <c r="D73" s="71"/>
      <c r="E73" s="71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1"/>
      <c r="B74" s="71"/>
      <c r="C74" s="71"/>
      <c r="D74" s="71"/>
      <c r="E74" s="71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1"/>
      <c r="B75" s="71"/>
      <c r="C75" s="71"/>
      <c r="D75" s="71"/>
      <c r="E75" s="71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1"/>
      <c r="B76" s="71"/>
      <c r="C76" s="71"/>
      <c r="D76" s="71"/>
      <c r="E76" s="71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7">
        <v>3.5</v>
      </c>
      <c r="C83" s="68"/>
      <c r="D83" s="68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7">
        <v>1.153</v>
      </c>
      <c r="C84" s="68"/>
      <c r="D84" s="68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7">
        <v>0.34</v>
      </c>
      <c r="C85" s="68"/>
      <c r="D85" s="68"/>
      <c r="E85" s="69"/>
    </row>
    <row r="86" spans="1:17" ht="30.75" thickBot="1" x14ac:dyDescent="0.3">
      <c r="A86" s="20" t="s">
        <v>56</v>
      </c>
      <c r="B86" s="67">
        <v>2.0049999999999999</v>
      </c>
      <c r="C86" s="68"/>
      <c r="D86" s="68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4">
        <v>3.5</v>
      </c>
      <c r="C87" s="44">
        <v>3.5</v>
      </c>
      <c r="D87" s="44">
        <v>3.5</v>
      </c>
      <c r="E87" s="44">
        <v>3.5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2017-06-15T05:16:16Z</dcterms:modified>
</cp:coreProperties>
</file>