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20" windowHeight="11640"/>
  </bookViews>
  <sheets>
    <sheet name="сети РСК" sheetId="1" r:id="rId1"/>
    <sheet name="с шин станций" sheetId="6" r:id="rId2"/>
    <sheet name="по договорам купли-продажи" sheetId="7" r:id="rId3"/>
    <sheet name="для ОАО &quot;Оборонэнергосбыт&quot;" sheetId="8" r:id="rId4"/>
    <sheet name="для РСК(в пределах норм.)" sheetId="9" r:id="rId5"/>
    <sheet name="для РСК (сверх норм.)" sheetId="10" r:id="rId6"/>
  </sheets>
  <calcPr calcId="145621"/>
</workbook>
</file>

<file path=xl/calcChain.xml><?xml version="1.0" encoding="utf-8"?>
<calcChain xmlns="http://schemas.openxmlformats.org/spreadsheetml/2006/main">
  <c r="H14" i="10" l="1"/>
  <c r="H14" i="9"/>
  <c r="H14" i="8"/>
  <c r="H14" i="7"/>
  <c r="H14" i="6"/>
  <c r="H14" i="1"/>
  <c r="B83" i="10" l="1"/>
  <c r="E87" i="10" s="1"/>
  <c r="B87" i="10" l="1"/>
  <c r="D87" i="10"/>
  <c r="C87" i="10"/>
  <c r="B84" i="9" l="1"/>
  <c r="B84" i="7"/>
  <c r="B84" i="6"/>
  <c r="B83" i="8"/>
  <c r="B84" i="1"/>
  <c r="E87" i="8" l="1"/>
  <c r="D87" i="8"/>
  <c r="C87" i="8"/>
  <c r="B87" i="8"/>
  <c r="D88" i="9"/>
  <c r="E88" i="9" l="1"/>
  <c r="B88" i="9"/>
  <c r="C88" i="9"/>
  <c r="E88" i="7" l="1"/>
  <c r="E88" i="6"/>
  <c r="E88" i="1"/>
  <c r="B88" i="7"/>
  <c r="C88" i="7"/>
  <c r="D88" i="7"/>
  <c r="B88" i="1"/>
  <c r="C88" i="1"/>
  <c r="D88" i="1"/>
  <c r="B88" i="6"/>
  <c r="C88" i="6"/>
  <c r="D88" i="6"/>
</calcChain>
</file>

<file path=xl/sharedStrings.xml><?xml version="1.0" encoding="utf-8"?>
<sst xmlns="http://schemas.openxmlformats.org/spreadsheetml/2006/main" count="412" uniqueCount="70">
  <si>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</si>
  <si>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</si>
  <si>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</si>
  <si>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</si>
  <si>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</si>
  <si>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</si>
  <si>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</si>
  <si>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</si>
  <si>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</si>
  <si>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</si>
  <si>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</si>
  <si>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</si>
  <si>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</si>
  <si>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</si>
  <si>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</si>
  <si>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</si>
  <si>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</si>
  <si>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</si>
  <si>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</si>
  <si>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</si>
  <si>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</si>
  <si>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</si>
  <si>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</si>
  <si>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</si>
  <si>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</si>
  <si>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</si>
  <si>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</si>
  <si>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</si>
  <si>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</si>
  <si>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</si>
  <si>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</si>
  <si>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</si>
  <si>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</si>
  <si>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</si>
  <si>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</si>
  <si>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</si>
  <si>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</si>
  <si>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</si>
  <si>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</si>
  <si>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</si>
  <si>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</si>
  <si>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</si>
  <si>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</si>
  <si>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</si>
  <si>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</si>
  <si>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</si>
  <si>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</si>
  <si>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</si>
  <si>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</si>
  <si>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</si>
  <si>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</si>
  <si>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</si>
  <si>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</si>
  <si>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</si>
  <si>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</si>
  <si>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присоединённых к шинам станций *</t>
  </si>
  <si>
    <t>для ОАО "Оборонэнергосбыт"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</si>
  <si>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</si>
  <si>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</si>
  <si>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</si>
  <si>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</si>
  <si>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</si>
  <si>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Иные услуги, оказание которых является неотъемлимой частью процесса поставки э/э потребителям, в т.ч.</t>
  </si>
  <si>
    <t>Справочно:</t>
  </si>
  <si>
    <t>Плата за услуги, руб./МВтч</t>
  </si>
  <si>
    <t>Формула расчета сбытовой надбавки для потребителей ОАО 'Самараэнерго' с максимальной мощностью электроустановок менее 150кВт: 13,94% * 1,11 * Цэ(м)</t>
  </si>
  <si>
    <t>для РСК (в пределах норм.)*</t>
  </si>
  <si>
    <t>для РСК (сверх норм.) *</t>
  </si>
  <si>
    <t>Формула расчета сбытовой надбавки для потребителей ОАО 'Самараэнерго' с максимальной мощностью электроустановок от 150кВт до 670кВт: 12,93% * 1,11 * Цэ(м)</t>
  </si>
  <si>
    <t>февраль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</si>
</sst>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Alignment="1">
      <alignment horizontal="right"/>
    </xf>
    <xf numFmtId="4" fontId="1" fillId="0" borderId="4" xfId="0" applyNumberFormat="1" applyFont="1" applyBorder="1"/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1" fillId="0" borderId="0" xfId="0" applyFont="1" applyBorder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0" xfId="0" applyNumberFormat="1" applyFont="1" applyAlignment="1"/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4" fillId="0" borderId="16" xfId="0" applyNumberFormat="1" applyFont="1" applyBorder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horizontal="left" indent="1"/>
    </xf>
    <xf numFmtId="4" fontId="0" fillId="0" borderId="0" xfId="0" applyNumberForma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8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right"/>
    </xf>
    <xf numFmtId="0" fontId="2" fillId="2" borderId="0" xfId="0" applyFont="1" applyFill="1"/>
    <xf numFmtId="4" fontId="2" fillId="2" borderId="5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1" fillId="2" borderId="13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164" fontId="1" fillId="0" borderId="1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tabSelected="1" zoomScale="80" zoomScaleNormal="80" workbookViewId="0">
      <selection activeCell="F3" sqref="F3"/>
    </sheetView>
  </sheetViews>
  <sheetFormatPr defaultRowHeight="15" x14ac:dyDescent="0.25"/>
  <cols>
    <col min="1" max="1" width="19" customWidth="1"/>
    <col min="2" max="2" width="9.85546875" customWidth="1"/>
    <col min="3" max="5" width="10.5703125" customWidth="1"/>
    <col min="6" max="6" width="1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4.85546875" customWidth="1"/>
    <col min="16" max="16" width="16.140625" bestFit="1" customWidth="1"/>
    <col min="17" max="17" width="9.85546875" bestFit="1" customWidth="1"/>
    <col min="18" max="18" width="12.28515625" customWidth="1"/>
    <col min="19" max="19" width="9.85546875" bestFit="1" customWidth="1"/>
  </cols>
  <sheetData>
    <row r="1" spans="1:19" ht="1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1"/>
      <c r="Q1" s="1"/>
    </row>
    <row r="2" spans="1:19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1"/>
      <c r="N2" s="1"/>
      <c r="O2" s="1"/>
      <c r="P2" s="1"/>
      <c r="Q2" s="1"/>
    </row>
    <row r="3" spans="1:19" ht="15.75" x14ac:dyDescent="0.25">
      <c r="A3" s="1"/>
      <c r="B3" s="1"/>
      <c r="C3" s="1"/>
      <c r="D3" s="1"/>
      <c r="E3" s="1"/>
      <c r="F3" s="30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 x14ac:dyDescent="0.25">
      <c r="A4" s="1" t="s">
        <v>1</v>
      </c>
      <c r="B4" s="1"/>
      <c r="C4" s="1"/>
      <c r="D4" s="1"/>
      <c r="E4" s="18" t="s">
        <v>57</v>
      </c>
      <c r="F4" s="18"/>
      <c r="G4" s="18"/>
      <c r="H4" s="17"/>
      <c r="I4" s="17"/>
      <c r="J4" s="1"/>
      <c r="K4" s="1"/>
      <c r="L4" s="1"/>
      <c r="M4" s="1"/>
      <c r="N4" s="1"/>
      <c r="O4" s="1"/>
      <c r="P4" s="1"/>
      <c r="Q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 x14ac:dyDescent="0.25">
      <c r="A6" s="52"/>
      <c r="B6" s="52"/>
      <c r="C6" s="52"/>
      <c r="D6" s="52"/>
      <c r="E6" s="52"/>
      <c r="F6" s="52"/>
      <c r="G6" s="48" t="s">
        <v>2</v>
      </c>
      <c r="H6" s="49"/>
      <c r="I6" s="49"/>
      <c r="J6" s="50"/>
      <c r="L6" s="1"/>
      <c r="M6" s="1"/>
      <c r="N6" s="1"/>
      <c r="O6" s="1"/>
      <c r="P6" s="1"/>
      <c r="Q6" s="1"/>
    </row>
    <row r="7" spans="1:19" x14ac:dyDescent="0.25">
      <c r="A7" s="52"/>
      <c r="B7" s="52"/>
      <c r="C7" s="52"/>
      <c r="D7" s="52"/>
      <c r="E7" s="52"/>
      <c r="F7" s="52"/>
      <c r="G7" s="2" t="s">
        <v>3</v>
      </c>
      <c r="H7" s="2" t="s">
        <v>4</v>
      </c>
      <c r="I7" s="2" t="s">
        <v>5</v>
      </c>
      <c r="J7" s="2" t="s">
        <v>6</v>
      </c>
      <c r="L7" s="1"/>
      <c r="M7" s="1"/>
      <c r="N7" s="1"/>
      <c r="P7" s="1"/>
      <c r="Q7" s="1"/>
      <c r="R7" s="1"/>
    </row>
    <row r="8" spans="1:19" x14ac:dyDescent="0.25">
      <c r="A8" s="19" t="s">
        <v>7</v>
      </c>
      <c r="B8" s="19"/>
      <c r="C8" s="19"/>
      <c r="D8" s="19"/>
      <c r="E8" s="19"/>
      <c r="F8" s="19"/>
      <c r="G8" s="10">
        <v>2622.31</v>
      </c>
      <c r="H8" s="10">
        <v>3178.53</v>
      </c>
      <c r="I8" s="10">
        <v>3895.47</v>
      </c>
      <c r="J8" s="10">
        <v>4883.0200000000004</v>
      </c>
      <c r="L8" s="1"/>
      <c r="M8" s="1"/>
      <c r="N8" s="1"/>
      <c r="P8" s="37"/>
      <c r="Q8" s="37"/>
      <c r="R8" s="37"/>
      <c r="S8" s="37"/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9" x14ac:dyDescent="0.25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35"/>
      <c r="Q11" s="35"/>
      <c r="R11" s="35"/>
      <c r="S11" s="35"/>
    </row>
    <row r="12" spans="1:1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9" x14ac:dyDescent="0.25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9" x14ac:dyDescent="0.25">
      <c r="A14" s="4" t="s">
        <v>9</v>
      </c>
      <c r="B14" s="4"/>
      <c r="C14" s="4"/>
      <c r="D14" s="4"/>
      <c r="E14" s="4"/>
      <c r="F14" s="4"/>
      <c r="G14" s="4"/>
      <c r="H14" s="51">
        <f>K18+B23*K20+F71</f>
        <v>1580.5698859936831</v>
      </c>
      <c r="I14" s="51"/>
      <c r="J14" s="4"/>
      <c r="K14" s="4"/>
      <c r="L14" s="29"/>
      <c r="M14" s="4"/>
      <c r="N14" s="4"/>
      <c r="O14" s="4"/>
      <c r="P14" s="4"/>
      <c r="Q14" s="4"/>
    </row>
    <row r="15" spans="1:19" x14ac:dyDescent="0.25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6"/>
      <c r="Q15" s="3"/>
    </row>
    <row r="16" spans="1:19" x14ac:dyDescent="0.25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3">
        <v>1086</v>
      </c>
      <c r="L18" s="53"/>
      <c r="M18" s="4"/>
      <c r="N18" s="4"/>
      <c r="O18" s="4"/>
      <c r="P18" s="4"/>
      <c r="Q18" s="4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 x14ac:dyDescent="0.25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3">
        <v>269452.73</v>
      </c>
      <c r="L20" s="53"/>
      <c r="M20" s="4"/>
      <c r="N20" s="4"/>
      <c r="O20" s="4"/>
      <c r="P20" s="4"/>
      <c r="Q20" s="4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 x14ac:dyDescent="0.25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3" t="s">
        <v>15</v>
      </c>
      <c r="B23" s="60">
        <v>1.83546066129552E-3</v>
      </c>
      <c r="C23" s="60"/>
      <c r="E23" s="3"/>
      <c r="G23" s="3"/>
      <c r="H23" s="29"/>
      <c r="I23" s="3"/>
      <c r="J23" s="3"/>
      <c r="K23" s="3"/>
      <c r="L23" s="3"/>
      <c r="M23" s="3"/>
      <c r="N23" s="3"/>
      <c r="O23" s="3"/>
      <c r="P23" s="21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1"/>
      <c r="Q24" s="3"/>
    </row>
    <row r="25" spans="1:17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5">
        <v>2078.7750000000001</v>
      </c>
      <c r="L25" s="45"/>
      <c r="M25" s="5"/>
      <c r="N25" s="4"/>
      <c r="O25" s="4"/>
      <c r="P25" s="4"/>
      <c r="Q25" s="4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7" t="s">
        <v>18</v>
      </c>
      <c r="B28" s="3"/>
      <c r="C28" s="3"/>
      <c r="D28" s="3"/>
      <c r="E28" s="6"/>
      <c r="F28" s="45">
        <v>0</v>
      </c>
      <c r="G28" s="45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7" x14ac:dyDescent="0.25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7" t="s">
        <v>20</v>
      </c>
      <c r="B31" s="3"/>
      <c r="C31" s="3"/>
      <c r="D31" s="6"/>
      <c r="E31" s="6"/>
      <c r="F31" s="45">
        <v>1082.6401140006401</v>
      </c>
      <c r="G31" s="45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6">
        <v>3.2401580000000001</v>
      </c>
      <c r="M33" s="46"/>
      <c r="N33" s="3"/>
      <c r="O33" s="66"/>
      <c r="P33" s="66"/>
      <c r="Q33" s="3"/>
    </row>
    <row r="34" spans="1:17" x14ac:dyDescent="0.25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46">
        <v>656.668271</v>
      </c>
      <c r="M34" s="46"/>
      <c r="N34" s="3"/>
      <c r="O34" s="66"/>
      <c r="P34" s="66"/>
      <c r="Q34" s="3"/>
    </row>
    <row r="35" spans="1:17" x14ac:dyDescent="0.25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46">
        <v>64.373334</v>
      </c>
      <c r="M35" s="46"/>
      <c r="N35" s="3"/>
      <c r="O35" s="66"/>
      <c r="P35" s="66"/>
      <c r="Q35" s="3"/>
    </row>
    <row r="36" spans="1:17" x14ac:dyDescent="0.25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46">
        <v>343.56628799999999</v>
      </c>
      <c r="M36" s="46"/>
      <c r="N36" s="3"/>
      <c r="O36" s="66"/>
      <c r="P36" s="66"/>
      <c r="Q36" s="3"/>
    </row>
    <row r="37" spans="1:17" x14ac:dyDescent="0.25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46">
        <v>14.792063000000001</v>
      </c>
      <c r="M37" s="46"/>
      <c r="N37" s="3"/>
      <c r="O37" s="3"/>
      <c r="P37" s="3"/>
      <c r="Q37" s="3"/>
    </row>
    <row r="38" spans="1:1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4"/>
      <c r="M38" s="44"/>
      <c r="N38" s="3"/>
      <c r="O38" s="3"/>
      <c r="P38" s="3"/>
      <c r="Q38" s="3"/>
    </row>
    <row r="39" spans="1:17" x14ac:dyDescent="0.25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5">
        <v>372.887</v>
      </c>
      <c r="K39" s="45"/>
      <c r="L39" s="4"/>
      <c r="M39" s="4"/>
      <c r="N39" s="4"/>
      <c r="O39" s="4"/>
      <c r="P39" s="4"/>
      <c r="Q39" s="4"/>
    </row>
    <row r="40" spans="1:1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25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5">
      <c r="A42" s="5" t="s">
        <v>29</v>
      </c>
      <c r="B42" s="5"/>
      <c r="C42" s="45">
        <v>1628.7840000000001</v>
      </c>
      <c r="D42" s="4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 x14ac:dyDescent="0.25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5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 x14ac:dyDescent="0.25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46">
        <v>464.05820177393133</v>
      </c>
      <c r="M45" s="46"/>
      <c r="N45" s="3"/>
      <c r="O45" s="3"/>
      <c r="P45" s="3"/>
      <c r="Q45" s="3"/>
    </row>
    <row r="46" spans="1:17" x14ac:dyDescent="0.25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46">
        <v>353.94198377480882</v>
      </c>
      <c r="M46" s="46"/>
      <c r="N46" s="3"/>
      <c r="O46" s="3"/>
      <c r="P46" s="3"/>
      <c r="Q46" s="3"/>
    </row>
    <row r="47" spans="1:17" x14ac:dyDescent="0.25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46">
        <v>201.11022028751111</v>
      </c>
      <c r="M47" s="46"/>
      <c r="N47" s="3"/>
      <c r="O47" s="3"/>
      <c r="P47" s="3"/>
      <c r="Q47" s="3"/>
    </row>
    <row r="48" spans="1:17" x14ac:dyDescent="0.25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3"/>
      <c r="M48" s="43"/>
      <c r="N48" s="3"/>
      <c r="O48" s="3"/>
      <c r="P48" s="3"/>
      <c r="Q48" s="3"/>
    </row>
    <row r="49" spans="1:17" x14ac:dyDescent="0.25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46">
        <v>244.05580220063837</v>
      </c>
      <c r="M49" s="46"/>
      <c r="N49" s="3"/>
      <c r="O49" s="3"/>
      <c r="P49" s="3"/>
      <c r="Q49" s="3"/>
    </row>
    <row r="50" spans="1:17" x14ac:dyDescent="0.25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46">
        <v>365.61779196311051</v>
      </c>
      <c r="M50" s="46"/>
      <c r="N50" s="3"/>
      <c r="O50" s="3"/>
      <c r="P50" s="3"/>
      <c r="Q50" s="3"/>
    </row>
    <row r="51" spans="1: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7" t="s">
        <v>36</v>
      </c>
      <c r="B53" s="3"/>
      <c r="C53" s="45">
        <v>1272325.314</v>
      </c>
      <c r="D53" s="45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25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5">
      <c r="A56" s="7" t="s">
        <v>38</v>
      </c>
      <c r="B56" s="3"/>
      <c r="C56" s="60">
        <v>0</v>
      </c>
      <c r="D56" s="60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5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25">
      <c r="A59" s="7" t="s">
        <v>40</v>
      </c>
      <c r="B59" s="3"/>
      <c r="C59" s="6"/>
      <c r="D59" s="6"/>
      <c r="E59" s="45">
        <v>789828.33299999905</v>
      </c>
      <c r="F59" s="45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25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46">
        <v>1628.7840000000001</v>
      </c>
      <c r="M61" s="46"/>
      <c r="N61" s="3"/>
      <c r="O61" s="3"/>
      <c r="P61" s="3"/>
      <c r="Q61" s="3"/>
    </row>
    <row r="62" spans="1:17" x14ac:dyDescent="0.25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46">
        <v>422053.43300000002</v>
      </c>
      <c r="M62" s="46"/>
      <c r="N62" s="3"/>
      <c r="O62" s="3"/>
      <c r="P62" s="3"/>
      <c r="Q62" s="3"/>
    </row>
    <row r="63" spans="1:17" x14ac:dyDescent="0.25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46">
        <v>37668.514999999999</v>
      </c>
      <c r="M63" s="46"/>
      <c r="N63" s="3"/>
      <c r="O63" s="3"/>
      <c r="P63" s="3"/>
      <c r="Q63" s="3"/>
    </row>
    <row r="64" spans="1:17" x14ac:dyDescent="0.25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46">
        <v>314276.94099999999</v>
      </c>
      <c r="M64" s="46"/>
      <c r="N64" s="3"/>
      <c r="O64" s="3"/>
      <c r="P64" s="3"/>
      <c r="Q64" s="3"/>
    </row>
    <row r="65" spans="1:17" x14ac:dyDescent="0.25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46">
        <v>14200.66</v>
      </c>
      <c r="M65" s="46"/>
      <c r="N65" s="3"/>
      <c r="O65" s="3"/>
      <c r="P65" s="3"/>
      <c r="Q65" s="3"/>
    </row>
    <row r="66" spans="1:1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25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5">
      <c r="A68" s="7" t="s">
        <v>47</v>
      </c>
      <c r="B68" s="3"/>
      <c r="C68" s="45">
        <v>142937.60000000001</v>
      </c>
      <c r="D68" s="45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5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x14ac:dyDescent="0.25">
      <c r="A71" s="4" t="s">
        <v>49</v>
      </c>
      <c r="B71" s="4"/>
      <c r="C71" s="4"/>
      <c r="D71" s="4"/>
      <c r="E71" s="4"/>
      <c r="F71" s="45">
        <v>0</v>
      </c>
      <c r="G71" s="45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x14ac:dyDescent="0.25">
      <c r="A74" s="31" t="s">
        <v>63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61" t="s">
        <v>65</v>
      </c>
      <c r="B76" s="62"/>
      <c r="C76" s="62"/>
      <c r="D76" s="62"/>
      <c r="E76" s="6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6.5" customHeight="1" x14ac:dyDescent="0.25">
      <c r="A77" s="62"/>
      <c r="B77" s="62"/>
      <c r="C77" s="62"/>
      <c r="D77" s="62"/>
      <c r="E77" s="6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6.5" customHeight="1" x14ac:dyDescent="0.25">
      <c r="A78" s="62"/>
      <c r="B78" s="62"/>
      <c r="C78" s="62"/>
      <c r="D78" s="62"/>
      <c r="E78" s="6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9.5" customHeight="1" x14ac:dyDescent="0.25">
      <c r="A79" s="62"/>
      <c r="B79" s="62"/>
      <c r="C79" s="62"/>
      <c r="D79" s="62"/>
      <c r="E79" s="6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6.5" customHeight="1" x14ac:dyDescent="0.25">
      <c r="A80" s="33"/>
      <c r="B80" s="33"/>
      <c r="C80" s="33"/>
      <c r="D80" s="33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23" t="s">
        <v>64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 x14ac:dyDescent="0.3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75" x14ac:dyDescent="0.25">
      <c r="A83" s="16" t="s">
        <v>53</v>
      </c>
      <c r="B83" s="40">
        <v>794.07</v>
      </c>
      <c r="C83" s="41">
        <v>1350.29</v>
      </c>
      <c r="D83" s="41">
        <v>2067.23</v>
      </c>
      <c r="E83" s="42">
        <v>3054.78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06.5" customHeight="1" x14ac:dyDescent="0.25">
      <c r="A84" s="24" t="s">
        <v>62</v>
      </c>
      <c r="B84" s="54">
        <f>B85+B86+B87</f>
        <v>3.098103006395108</v>
      </c>
      <c r="C84" s="55"/>
      <c r="D84" s="55"/>
      <c r="E84" s="5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0" x14ac:dyDescent="0.25">
      <c r="A85" s="24" t="s">
        <v>59</v>
      </c>
      <c r="B85" s="57">
        <v>0.96614335047333655</v>
      </c>
      <c r="C85" s="58"/>
      <c r="D85" s="58"/>
      <c r="E85" s="5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45" x14ac:dyDescent="0.25">
      <c r="A86" s="24" t="s">
        <v>60</v>
      </c>
      <c r="B86" s="57">
        <v>0.29614394003639227</v>
      </c>
      <c r="C86" s="58"/>
      <c r="D86" s="58"/>
      <c r="E86" s="5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 x14ac:dyDescent="0.3">
      <c r="A87" s="25" t="s">
        <v>61</v>
      </c>
      <c r="B87" s="63">
        <v>1.8358157158853792</v>
      </c>
      <c r="C87" s="64"/>
      <c r="D87" s="64"/>
      <c r="E87" s="6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6" t="s">
        <v>52</v>
      </c>
      <c r="B88" s="27">
        <f>B83+B84</f>
        <v>797.1681030063952</v>
      </c>
      <c r="C88" s="27">
        <f>C83+B84</f>
        <v>1353.3881030063951</v>
      </c>
      <c r="D88" s="27">
        <f>D83+B84</f>
        <v>2070.3281030063949</v>
      </c>
      <c r="E88" s="28">
        <f>E83+B84</f>
        <v>3057.8781030063951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41">
    <mergeCell ref="B87:E87"/>
    <mergeCell ref="O33:P33"/>
    <mergeCell ref="O34:P34"/>
    <mergeCell ref="O35:P35"/>
    <mergeCell ref="O36:P36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  <mergeCell ref="K20:L20"/>
    <mergeCell ref="L64:M64"/>
    <mergeCell ref="B84:E84"/>
    <mergeCell ref="B85:E85"/>
    <mergeCell ref="B86:E86"/>
    <mergeCell ref="L63:M63"/>
    <mergeCell ref="J39:K39"/>
    <mergeCell ref="C56:D56"/>
    <mergeCell ref="C53:D53"/>
    <mergeCell ref="L47:M47"/>
    <mergeCell ref="C42:D42"/>
    <mergeCell ref="L49:M49"/>
    <mergeCell ref="A76:E79"/>
    <mergeCell ref="B23:C23"/>
    <mergeCell ref="K25:L25"/>
    <mergeCell ref="F28:G28"/>
    <mergeCell ref="A1:L2"/>
    <mergeCell ref="G6:J6"/>
    <mergeCell ref="H14:I14"/>
    <mergeCell ref="A6:F7"/>
    <mergeCell ref="K18:L18"/>
    <mergeCell ref="F31:G31"/>
    <mergeCell ref="F71:G71"/>
    <mergeCell ref="C68:D68"/>
    <mergeCell ref="L61:M61"/>
    <mergeCell ref="L62:M62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zoomScale="80" zoomScaleNormal="80" workbookViewId="0">
      <selection activeCell="A13" sqref="A13:M71"/>
    </sheetView>
  </sheetViews>
  <sheetFormatPr defaultRowHeight="15" x14ac:dyDescent="0.25"/>
  <cols>
    <col min="1" max="1" width="15.85546875" customWidth="1"/>
    <col min="2" max="2" width="9.85546875" customWidth="1"/>
    <col min="3" max="3" width="10.5703125" customWidth="1"/>
    <col min="4" max="4" width="11.140625" customWidth="1"/>
    <col min="5" max="5" width="11.28515625" customWidth="1"/>
    <col min="6" max="6" width="16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9" ht="1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1"/>
      <c r="Q1" s="1"/>
    </row>
    <row r="2" spans="1:19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1"/>
      <c r="N2" s="1"/>
      <c r="O2" s="1"/>
      <c r="P2" s="1"/>
      <c r="Q2" s="1"/>
    </row>
    <row r="3" spans="1:19" ht="15.75" x14ac:dyDescent="0.25">
      <c r="A3" s="1"/>
      <c r="B3" s="1"/>
      <c r="C3" s="1"/>
      <c r="D3" s="1"/>
      <c r="E3" s="1"/>
      <c r="F3" s="30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 x14ac:dyDescent="0.25">
      <c r="A4" s="1" t="s">
        <v>1</v>
      </c>
      <c r="B4" s="1"/>
      <c r="C4" s="1"/>
      <c r="D4" s="1"/>
      <c r="E4" s="17" t="s">
        <v>55</v>
      </c>
      <c r="F4" s="18"/>
      <c r="G4" s="18"/>
      <c r="H4" s="17"/>
      <c r="I4" s="17"/>
      <c r="J4" s="1"/>
      <c r="K4" s="1"/>
      <c r="L4" s="1"/>
      <c r="M4" s="1"/>
      <c r="N4" s="1"/>
      <c r="O4" s="1"/>
      <c r="P4" s="1"/>
      <c r="Q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 x14ac:dyDescent="0.25">
      <c r="A6" s="52"/>
      <c r="B6" s="52"/>
      <c r="C6" s="52"/>
      <c r="D6" s="52"/>
      <c r="E6" s="52"/>
      <c r="F6" s="52"/>
      <c r="G6" s="48" t="s">
        <v>2</v>
      </c>
      <c r="H6" s="49"/>
      <c r="I6" s="49"/>
      <c r="J6" s="50"/>
      <c r="L6" s="1"/>
      <c r="M6" s="1"/>
      <c r="N6" s="1"/>
      <c r="O6" s="1"/>
      <c r="P6" s="1"/>
      <c r="Q6" s="1"/>
      <c r="R6" s="1"/>
      <c r="S6" s="1"/>
    </row>
    <row r="7" spans="1:19" x14ac:dyDescent="0.25">
      <c r="A7" s="52"/>
      <c r="B7" s="52"/>
      <c r="C7" s="52"/>
      <c r="D7" s="52"/>
      <c r="E7" s="52"/>
      <c r="F7" s="52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</row>
    <row r="8" spans="1:19" x14ac:dyDescent="0.25">
      <c r="A8" s="19" t="s">
        <v>7</v>
      </c>
      <c r="B8" s="19"/>
      <c r="C8" s="19"/>
      <c r="D8" s="19"/>
      <c r="E8" s="19"/>
      <c r="F8" s="19"/>
      <c r="G8" s="10">
        <v>2439.63</v>
      </c>
      <c r="H8" s="10">
        <v>2989.13</v>
      </c>
      <c r="I8" s="10">
        <v>3413.11</v>
      </c>
      <c r="J8" s="10">
        <v>4363.32</v>
      </c>
      <c r="L8" s="1"/>
      <c r="M8" s="1"/>
      <c r="N8" s="1"/>
    </row>
    <row r="9" spans="1:1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9" x14ac:dyDescent="0.25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9" x14ac:dyDescent="0.25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</row>
    <row r="14" spans="1:19" x14ac:dyDescent="0.25">
      <c r="A14" s="4" t="s">
        <v>9</v>
      </c>
      <c r="B14" s="4"/>
      <c r="C14" s="4"/>
      <c r="D14" s="4"/>
      <c r="E14" s="4"/>
      <c r="F14" s="4"/>
      <c r="G14" s="4"/>
      <c r="H14" s="51">
        <f>K18+B23*K20+F71</f>
        <v>1580.5698859936831</v>
      </c>
      <c r="I14" s="51"/>
      <c r="J14" s="4"/>
      <c r="K14" s="4"/>
      <c r="L14" s="29"/>
      <c r="M14" s="4"/>
      <c r="N14" s="4"/>
    </row>
    <row r="15" spans="1:19" x14ac:dyDescent="0.25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9" x14ac:dyDescent="0.25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3">
        <v>1086</v>
      </c>
      <c r="L18" s="53"/>
      <c r="M18" s="4"/>
      <c r="N18" s="4"/>
      <c r="O18" s="4"/>
      <c r="P18" s="4"/>
      <c r="Q18" s="4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 x14ac:dyDescent="0.25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3">
        <v>269452.73</v>
      </c>
      <c r="L20" s="53"/>
      <c r="M20" s="4"/>
      <c r="N20" s="4"/>
      <c r="O20" s="4"/>
      <c r="P20" s="4"/>
      <c r="Q20" s="4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 x14ac:dyDescent="0.25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3" t="s">
        <v>15</v>
      </c>
      <c r="B23" s="60">
        <v>1.83546066129552E-3</v>
      </c>
      <c r="C23" s="60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5">
        <v>2078.7750000000001</v>
      </c>
      <c r="L25" s="45"/>
      <c r="M25" s="5"/>
      <c r="N25" s="4"/>
      <c r="O25" s="4"/>
      <c r="P25" s="4"/>
      <c r="Q25" s="4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7" t="s">
        <v>18</v>
      </c>
      <c r="B28" s="3"/>
      <c r="C28" s="3"/>
      <c r="D28" s="3"/>
      <c r="E28" s="6"/>
      <c r="F28" s="45">
        <v>0</v>
      </c>
      <c r="G28" s="45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7" t="s">
        <v>20</v>
      </c>
      <c r="B31" s="3"/>
      <c r="C31" s="3"/>
      <c r="D31" s="6"/>
      <c r="E31" s="6"/>
      <c r="F31" s="45">
        <v>1082.6401140006401</v>
      </c>
      <c r="G31" s="45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6">
        <v>3.2401580000000001</v>
      </c>
      <c r="M33" s="46"/>
      <c r="N33" s="3"/>
      <c r="O33" s="66"/>
      <c r="P33" s="66"/>
      <c r="Q33" s="3"/>
    </row>
    <row r="34" spans="1:17" x14ac:dyDescent="0.25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46">
        <v>656.668271</v>
      </c>
      <c r="M34" s="46"/>
      <c r="N34" s="3"/>
      <c r="O34" s="66"/>
      <c r="P34" s="66"/>
      <c r="Q34" s="3"/>
    </row>
    <row r="35" spans="1:17" x14ac:dyDescent="0.25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46">
        <v>64.373334</v>
      </c>
      <c r="M35" s="46"/>
      <c r="N35" s="3"/>
      <c r="O35" s="66"/>
      <c r="P35" s="66"/>
      <c r="Q35" s="3"/>
    </row>
    <row r="36" spans="1:17" x14ac:dyDescent="0.25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46">
        <v>343.56628799999999</v>
      </c>
      <c r="M36" s="46"/>
      <c r="N36" s="3"/>
      <c r="O36" s="66"/>
      <c r="P36" s="66"/>
      <c r="Q36" s="3"/>
    </row>
    <row r="37" spans="1:17" x14ac:dyDescent="0.25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46">
        <v>14.792063000000001</v>
      </c>
      <c r="M37" s="46"/>
      <c r="N37" s="3"/>
      <c r="O37" s="3"/>
      <c r="P37" s="3"/>
      <c r="Q37" s="3"/>
    </row>
    <row r="38" spans="1:1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4"/>
      <c r="M38" s="44"/>
      <c r="N38" s="3"/>
      <c r="O38" s="3"/>
      <c r="P38" s="3"/>
      <c r="Q38" s="3"/>
    </row>
    <row r="39" spans="1:17" x14ac:dyDescent="0.25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5">
        <v>372.887</v>
      </c>
      <c r="K39" s="45"/>
      <c r="L39" s="4"/>
      <c r="M39" s="4"/>
      <c r="N39" s="4"/>
      <c r="O39" s="4"/>
      <c r="P39" s="4"/>
      <c r="Q39" s="4"/>
    </row>
    <row r="40" spans="1:1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25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5">
      <c r="A42" s="5" t="s">
        <v>29</v>
      </c>
      <c r="B42" s="5"/>
      <c r="C42" s="45">
        <v>1628.7840000000001</v>
      </c>
      <c r="D42" s="4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 x14ac:dyDescent="0.25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5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 x14ac:dyDescent="0.25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46">
        <v>464.05820177393133</v>
      </c>
      <c r="M45" s="46"/>
      <c r="N45" s="3"/>
      <c r="O45" s="3"/>
      <c r="P45" s="3"/>
      <c r="Q45" s="3"/>
    </row>
    <row r="46" spans="1:17" x14ac:dyDescent="0.25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46">
        <v>353.94198377480882</v>
      </c>
      <c r="M46" s="46"/>
      <c r="N46" s="3"/>
      <c r="O46" s="3"/>
      <c r="P46" s="3"/>
      <c r="Q46" s="3"/>
    </row>
    <row r="47" spans="1:17" x14ac:dyDescent="0.25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46">
        <v>201.11022028751111</v>
      </c>
      <c r="M47" s="46"/>
      <c r="N47" s="3"/>
      <c r="O47" s="3"/>
      <c r="P47" s="3"/>
      <c r="Q47" s="3"/>
    </row>
    <row r="48" spans="1:17" x14ac:dyDescent="0.25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3"/>
      <c r="M48" s="43"/>
      <c r="N48" s="3"/>
      <c r="O48" s="3"/>
      <c r="P48" s="3"/>
      <c r="Q48" s="3"/>
    </row>
    <row r="49" spans="1:17" x14ac:dyDescent="0.25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46">
        <v>244.05580220063837</v>
      </c>
      <c r="M49" s="46"/>
      <c r="N49" s="3"/>
      <c r="O49" s="3"/>
      <c r="P49" s="3"/>
      <c r="Q49" s="3"/>
    </row>
    <row r="50" spans="1:17" x14ac:dyDescent="0.25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46">
        <v>365.61779196311051</v>
      </c>
      <c r="M50" s="46"/>
      <c r="N50" s="3"/>
      <c r="O50" s="3"/>
      <c r="P50" s="3"/>
      <c r="Q50" s="3"/>
    </row>
    <row r="51" spans="1: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7" t="s">
        <v>36</v>
      </c>
      <c r="B53" s="3"/>
      <c r="C53" s="45">
        <v>1272325.314</v>
      </c>
      <c r="D53" s="45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25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5">
      <c r="A56" s="7" t="s">
        <v>38</v>
      </c>
      <c r="B56" s="3"/>
      <c r="C56" s="60">
        <v>0</v>
      </c>
      <c r="D56" s="60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5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25">
      <c r="A59" s="7" t="s">
        <v>40</v>
      </c>
      <c r="B59" s="3"/>
      <c r="C59" s="6"/>
      <c r="D59" s="6"/>
      <c r="E59" s="45">
        <v>789828.33299999905</v>
      </c>
      <c r="F59" s="45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25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46">
        <v>1628.7840000000001</v>
      </c>
      <c r="M61" s="46"/>
      <c r="N61" s="3"/>
      <c r="O61" s="3"/>
      <c r="P61" s="3"/>
      <c r="Q61" s="3"/>
    </row>
    <row r="62" spans="1:17" x14ac:dyDescent="0.25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46">
        <v>422053.43300000002</v>
      </c>
      <c r="M62" s="46"/>
      <c r="N62" s="3"/>
      <c r="O62" s="3"/>
      <c r="P62" s="3"/>
      <c r="Q62" s="3"/>
    </row>
    <row r="63" spans="1:17" x14ac:dyDescent="0.25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46">
        <v>37668.514999999999</v>
      </c>
      <c r="M63" s="46"/>
      <c r="N63" s="3"/>
      <c r="O63" s="3"/>
      <c r="P63" s="3"/>
      <c r="Q63" s="3"/>
    </row>
    <row r="64" spans="1:17" x14ac:dyDescent="0.25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46">
        <v>314276.94099999999</v>
      </c>
      <c r="M64" s="46"/>
      <c r="N64" s="3"/>
      <c r="O64" s="3"/>
      <c r="P64" s="3"/>
      <c r="Q64" s="3"/>
    </row>
    <row r="65" spans="1:17" x14ac:dyDescent="0.25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46">
        <v>14200.66</v>
      </c>
      <c r="M65" s="46"/>
      <c r="N65" s="3"/>
      <c r="O65" s="3"/>
      <c r="P65" s="3"/>
      <c r="Q65" s="3"/>
    </row>
    <row r="66" spans="1:1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25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5">
      <c r="A68" s="7" t="s">
        <v>47</v>
      </c>
      <c r="B68" s="3"/>
      <c r="C68" s="45">
        <v>142937.60000000001</v>
      </c>
      <c r="D68" s="45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5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x14ac:dyDescent="0.25">
      <c r="A71" s="4" t="s">
        <v>49</v>
      </c>
      <c r="B71" s="4"/>
      <c r="C71" s="4"/>
      <c r="D71" s="4"/>
      <c r="E71" s="4"/>
      <c r="F71" s="45">
        <v>0</v>
      </c>
      <c r="G71" s="45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x14ac:dyDescent="0.25">
      <c r="A74" s="31" t="s">
        <v>63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5">
      <c r="A76" s="61" t="s">
        <v>65</v>
      </c>
      <c r="B76" s="62"/>
      <c r="C76" s="62"/>
      <c r="D76" s="62"/>
      <c r="E76" s="6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" customHeight="1" x14ac:dyDescent="0.25">
      <c r="A77" s="62"/>
      <c r="B77" s="62"/>
      <c r="C77" s="62"/>
      <c r="D77" s="62"/>
      <c r="E77" s="6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62"/>
      <c r="B78" s="62"/>
      <c r="C78" s="62"/>
      <c r="D78" s="62"/>
      <c r="E78" s="6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62"/>
      <c r="B79" s="62"/>
      <c r="C79" s="62"/>
      <c r="D79" s="62"/>
      <c r="E79" s="6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33"/>
      <c r="B80" s="33"/>
      <c r="C80" s="33"/>
      <c r="D80" s="33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23" t="s">
        <v>64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 x14ac:dyDescent="0.3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90" x14ac:dyDescent="0.25">
      <c r="A83" s="16" t="s">
        <v>53</v>
      </c>
      <c r="B83" s="40">
        <v>611.3900000000001</v>
      </c>
      <c r="C83" s="41">
        <v>1160.8899999999999</v>
      </c>
      <c r="D83" s="41">
        <v>1584.87</v>
      </c>
      <c r="E83" s="42">
        <v>2535.08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24" t="s">
        <v>62</v>
      </c>
      <c r="B84" s="54">
        <f>B85+B86+B87</f>
        <v>3.098103006395108</v>
      </c>
      <c r="C84" s="55"/>
      <c r="D84" s="55"/>
      <c r="E84" s="5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9.25" customHeight="1" x14ac:dyDescent="0.25">
      <c r="A85" s="24" t="s">
        <v>59</v>
      </c>
      <c r="B85" s="57">
        <v>0.96614335047333655</v>
      </c>
      <c r="C85" s="58"/>
      <c r="D85" s="58"/>
      <c r="E85" s="5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24" t="s">
        <v>60</v>
      </c>
      <c r="B86" s="57">
        <v>0.29614394003639227</v>
      </c>
      <c r="C86" s="58"/>
      <c r="D86" s="58"/>
      <c r="E86" s="5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 x14ac:dyDescent="0.3">
      <c r="A87" s="25" t="s">
        <v>61</v>
      </c>
      <c r="B87" s="63">
        <v>1.8358157158853792</v>
      </c>
      <c r="C87" s="64"/>
      <c r="D87" s="64"/>
      <c r="E87" s="6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6" t="s">
        <v>52</v>
      </c>
      <c r="B88" s="27">
        <f>B83+B84</f>
        <v>614.48810300639525</v>
      </c>
      <c r="C88" s="27">
        <f>C83+B84</f>
        <v>1163.988103006395</v>
      </c>
      <c r="D88" s="27">
        <f>D83+B84</f>
        <v>1587.968103006395</v>
      </c>
      <c r="E88" s="28">
        <f>E83+B84</f>
        <v>2538.1781030063948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41"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61:M61"/>
    <mergeCell ref="L34:M34"/>
    <mergeCell ref="O34:P34"/>
    <mergeCell ref="L35:M35"/>
    <mergeCell ref="O35:P35"/>
    <mergeCell ref="L36:M36"/>
    <mergeCell ref="O36:P36"/>
    <mergeCell ref="F71:G71"/>
    <mergeCell ref="A76:E79"/>
    <mergeCell ref="C68:D68"/>
    <mergeCell ref="L62:M62"/>
    <mergeCell ref="L63:M63"/>
    <mergeCell ref="L64:M6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zoomScale="80" zoomScaleNormal="80" workbookViewId="0">
      <selection activeCell="A13" sqref="A13:M71"/>
    </sheetView>
  </sheetViews>
  <sheetFormatPr defaultRowHeight="15" x14ac:dyDescent="0.25"/>
  <cols>
    <col min="1" max="1" width="15.85546875" customWidth="1"/>
    <col min="2" max="2" width="9.85546875" customWidth="1"/>
    <col min="6" max="6" width="15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1"/>
      <c r="Q1" s="1"/>
    </row>
    <row r="2" spans="1:18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0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7" t="s">
        <v>54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2"/>
      <c r="B6" s="52"/>
      <c r="C6" s="52"/>
      <c r="D6" s="52"/>
      <c r="E6" s="52"/>
      <c r="F6" s="52"/>
      <c r="G6" s="48" t="s">
        <v>2</v>
      </c>
      <c r="H6" s="49"/>
      <c r="I6" s="49"/>
      <c r="J6" s="50"/>
      <c r="L6" s="1"/>
      <c r="M6" s="1"/>
      <c r="N6" s="1"/>
      <c r="O6" s="1"/>
      <c r="P6" s="1"/>
      <c r="Q6" s="1"/>
    </row>
    <row r="7" spans="1:18" x14ac:dyDescent="0.25">
      <c r="A7" s="52"/>
      <c r="B7" s="52"/>
      <c r="C7" s="52"/>
      <c r="D7" s="52"/>
      <c r="E7" s="52"/>
      <c r="F7" s="52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</row>
    <row r="8" spans="1:18" x14ac:dyDescent="0.25">
      <c r="A8" s="19" t="s">
        <v>7</v>
      </c>
      <c r="B8" s="19"/>
      <c r="C8" s="19"/>
      <c r="D8" s="19"/>
      <c r="E8" s="19"/>
      <c r="F8" s="19"/>
      <c r="G8" s="10">
        <v>1828.24</v>
      </c>
      <c r="H8" s="10">
        <v>1828.24</v>
      </c>
      <c r="I8" s="10">
        <v>1828.24</v>
      </c>
      <c r="J8" s="10">
        <v>1828.24</v>
      </c>
      <c r="L8" s="1"/>
      <c r="M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</row>
    <row r="10" spans="1:18" x14ac:dyDescent="0.25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1"/>
      <c r="P13" s="1"/>
      <c r="Q13" s="1"/>
      <c r="R13" s="1"/>
    </row>
    <row r="14" spans="1:18" x14ac:dyDescent="0.25">
      <c r="A14" s="4" t="s">
        <v>9</v>
      </c>
      <c r="B14" s="4"/>
      <c r="C14" s="4"/>
      <c r="D14" s="4"/>
      <c r="E14" s="4"/>
      <c r="F14" s="4"/>
      <c r="G14" s="4"/>
      <c r="H14" s="51">
        <f>K18+B23*K20+F71</f>
        <v>1580.5698859936831</v>
      </c>
      <c r="I14" s="51"/>
      <c r="J14" s="4"/>
      <c r="K14" s="4"/>
      <c r="L14" s="29"/>
      <c r="M14" s="4"/>
      <c r="N14" s="4"/>
      <c r="O14" s="1"/>
      <c r="P14" s="1"/>
      <c r="Q14" s="1"/>
      <c r="R14" s="1"/>
    </row>
    <row r="15" spans="1:18" x14ac:dyDescent="0.25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 x14ac:dyDescent="0.25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  <c r="P16" s="4"/>
      <c r="Q16" s="4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3">
        <v>1086</v>
      </c>
      <c r="L18" s="53"/>
      <c r="M18" s="4"/>
      <c r="N18" s="4"/>
      <c r="O18" s="4"/>
      <c r="P18" s="4"/>
      <c r="Q18" s="4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 x14ac:dyDescent="0.25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3">
        <v>269452.73</v>
      </c>
      <c r="L20" s="53"/>
      <c r="M20" s="4"/>
      <c r="N20" s="4"/>
      <c r="O20" s="4"/>
      <c r="P20" s="4"/>
      <c r="Q20" s="4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 x14ac:dyDescent="0.25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3" t="s">
        <v>15</v>
      </c>
      <c r="B23" s="60">
        <v>1.83546066129552E-3</v>
      </c>
      <c r="C23" s="60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5">
        <v>2078.7750000000001</v>
      </c>
      <c r="L25" s="45"/>
      <c r="M25" s="5"/>
      <c r="N25" s="4"/>
      <c r="O25" s="4"/>
      <c r="P25" s="4"/>
      <c r="Q25" s="4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7" t="s">
        <v>18</v>
      </c>
      <c r="B28" s="3"/>
      <c r="C28" s="3"/>
      <c r="D28" s="3"/>
      <c r="E28" s="6"/>
      <c r="F28" s="45">
        <v>0</v>
      </c>
      <c r="G28" s="45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7" t="s">
        <v>20</v>
      </c>
      <c r="B31" s="3"/>
      <c r="C31" s="3"/>
      <c r="D31" s="6"/>
      <c r="E31" s="6"/>
      <c r="F31" s="45">
        <v>1082.6401140006401</v>
      </c>
      <c r="G31" s="45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6">
        <v>3.2401580000000001</v>
      </c>
      <c r="M33" s="46"/>
      <c r="N33" s="3"/>
      <c r="O33" s="66"/>
      <c r="P33" s="66"/>
      <c r="Q33" s="3"/>
    </row>
    <row r="34" spans="1:17" x14ac:dyDescent="0.25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46">
        <v>656.668271</v>
      </c>
      <c r="M34" s="46"/>
      <c r="N34" s="3"/>
      <c r="O34" s="66"/>
      <c r="P34" s="66"/>
      <c r="Q34" s="3"/>
    </row>
    <row r="35" spans="1:17" x14ac:dyDescent="0.25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46">
        <v>64.373334</v>
      </c>
      <c r="M35" s="46"/>
      <c r="N35" s="3"/>
      <c r="O35" s="66"/>
      <c r="P35" s="66"/>
      <c r="Q35" s="3"/>
    </row>
    <row r="36" spans="1:17" x14ac:dyDescent="0.25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46">
        <v>343.56628799999999</v>
      </c>
      <c r="M36" s="46"/>
      <c r="N36" s="3"/>
      <c r="O36" s="66"/>
      <c r="P36" s="66"/>
      <c r="Q36" s="3"/>
    </row>
    <row r="37" spans="1:17" x14ac:dyDescent="0.25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46">
        <v>14.792063000000001</v>
      </c>
      <c r="M37" s="46"/>
      <c r="N37" s="3"/>
      <c r="O37" s="3"/>
      <c r="P37" s="3"/>
      <c r="Q37" s="3"/>
    </row>
    <row r="38" spans="1:1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4"/>
      <c r="M38" s="44"/>
      <c r="N38" s="3"/>
      <c r="O38" s="3"/>
      <c r="P38" s="3"/>
      <c r="Q38" s="3"/>
    </row>
    <row r="39" spans="1:17" x14ac:dyDescent="0.25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5">
        <v>372.887</v>
      </c>
      <c r="K39" s="45"/>
      <c r="L39" s="4"/>
      <c r="M39" s="4"/>
      <c r="N39" s="4"/>
      <c r="O39" s="4"/>
      <c r="P39" s="4"/>
      <c r="Q39" s="4"/>
    </row>
    <row r="40" spans="1:1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25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5">
      <c r="A42" s="5" t="s">
        <v>29</v>
      </c>
      <c r="B42" s="5"/>
      <c r="C42" s="45">
        <v>1628.7840000000001</v>
      </c>
      <c r="D42" s="4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 x14ac:dyDescent="0.25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5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 x14ac:dyDescent="0.25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46">
        <v>464.05820177393133</v>
      </c>
      <c r="M45" s="46"/>
      <c r="N45" s="3"/>
      <c r="O45" s="3"/>
      <c r="P45" s="3"/>
      <c r="Q45" s="3"/>
    </row>
    <row r="46" spans="1:17" x14ac:dyDescent="0.25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46">
        <v>353.94198377480882</v>
      </c>
      <c r="M46" s="46"/>
      <c r="N46" s="3"/>
      <c r="O46" s="3"/>
      <c r="P46" s="3"/>
      <c r="Q46" s="3"/>
    </row>
    <row r="47" spans="1:17" x14ac:dyDescent="0.25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46">
        <v>201.11022028751111</v>
      </c>
      <c r="M47" s="46"/>
      <c r="N47" s="3"/>
      <c r="O47" s="3"/>
      <c r="P47" s="3"/>
      <c r="Q47" s="3"/>
    </row>
    <row r="48" spans="1:17" x14ac:dyDescent="0.25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3"/>
      <c r="M48" s="43"/>
      <c r="N48" s="3"/>
      <c r="O48" s="3"/>
      <c r="P48" s="3"/>
      <c r="Q48" s="3"/>
    </row>
    <row r="49" spans="1:17" x14ac:dyDescent="0.25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46">
        <v>244.05580220063837</v>
      </c>
      <c r="M49" s="46"/>
      <c r="N49" s="3"/>
      <c r="O49" s="3"/>
      <c r="P49" s="3"/>
      <c r="Q49" s="3"/>
    </row>
    <row r="50" spans="1:17" x14ac:dyDescent="0.25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46">
        <v>365.61779196311051</v>
      </c>
      <c r="M50" s="46"/>
      <c r="N50" s="3"/>
      <c r="O50" s="3"/>
      <c r="P50" s="3"/>
      <c r="Q50" s="3"/>
    </row>
    <row r="51" spans="1: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7" t="s">
        <v>36</v>
      </c>
      <c r="B53" s="3"/>
      <c r="C53" s="45">
        <v>1272325.314</v>
      </c>
      <c r="D53" s="45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25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5">
      <c r="A56" s="7" t="s">
        <v>38</v>
      </c>
      <c r="B56" s="3"/>
      <c r="C56" s="60">
        <v>0</v>
      </c>
      <c r="D56" s="60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5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25">
      <c r="A59" s="7" t="s">
        <v>40</v>
      </c>
      <c r="B59" s="3"/>
      <c r="C59" s="6"/>
      <c r="D59" s="6"/>
      <c r="E59" s="45">
        <v>789828.33299999905</v>
      </c>
      <c r="F59" s="45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25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46">
        <v>1628.7840000000001</v>
      </c>
      <c r="M61" s="46"/>
      <c r="N61" s="3"/>
      <c r="O61" s="3"/>
      <c r="P61" s="3"/>
      <c r="Q61" s="3"/>
    </row>
    <row r="62" spans="1:17" x14ac:dyDescent="0.25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46">
        <v>422053.43300000002</v>
      </c>
      <c r="M62" s="46"/>
      <c r="N62" s="3"/>
      <c r="O62" s="3"/>
      <c r="P62" s="3"/>
      <c r="Q62" s="3"/>
    </row>
    <row r="63" spans="1:17" x14ac:dyDescent="0.25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46">
        <v>37668.514999999999</v>
      </c>
      <c r="M63" s="46"/>
      <c r="N63" s="3"/>
      <c r="O63" s="3"/>
      <c r="P63" s="3"/>
      <c r="Q63" s="3"/>
    </row>
    <row r="64" spans="1:17" x14ac:dyDescent="0.25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46">
        <v>314276.94099999999</v>
      </c>
      <c r="M64" s="46"/>
      <c r="N64" s="3"/>
      <c r="O64" s="3"/>
      <c r="P64" s="3"/>
      <c r="Q64" s="3"/>
    </row>
    <row r="65" spans="1:17" x14ac:dyDescent="0.25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46">
        <v>14200.66</v>
      </c>
      <c r="M65" s="46"/>
      <c r="N65" s="3"/>
      <c r="O65" s="3"/>
      <c r="P65" s="3"/>
      <c r="Q65" s="3"/>
    </row>
    <row r="66" spans="1:1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25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5">
      <c r="A68" s="7" t="s">
        <v>47</v>
      </c>
      <c r="B68" s="3"/>
      <c r="C68" s="45">
        <v>142937.60000000001</v>
      </c>
      <c r="D68" s="45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5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x14ac:dyDescent="0.25">
      <c r="A71" s="4" t="s">
        <v>49</v>
      </c>
      <c r="B71" s="4"/>
      <c r="C71" s="4"/>
      <c r="D71" s="4"/>
      <c r="E71" s="4"/>
      <c r="F71" s="45">
        <v>0</v>
      </c>
      <c r="G71" s="45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 x14ac:dyDescent="0.25">
      <c r="A74" s="31" t="s">
        <v>63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 x14ac:dyDescent="0.25">
      <c r="A76" s="61" t="s">
        <v>65</v>
      </c>
      <c r="B76" s="62"/>
      <c r="C76" s="62"/>
      <c r="D76" s="62"/>
      <c r="E76" s="6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 x14ac:dyDescent="0.25">
      <c r="A77" s="62"/>
      <c r="B77" s="62"/>
      <c r="C77" s="62"/>
      <c r="D77" s="62"/>
      <c r="E77" s="6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62"/>
      <c r="B78" s="62"/>
      <c r="C78" s="62"/>
      <c r="D78" s="62"/>
      <c r="E78" s="6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62"/>
      <c r="B79" s="62"/>
      <c r="C79" s="62"/>
      <c r="D79" s="62"/>
      <c r="E79" s="6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38"/>
      <c r="B80" s="38"/>
      <c r="C80" s="38"/>
      <c r="D80" s="38"/>
      <c r="E80" s="38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33"/>
      <c r="B81" s="33"/>
      <c r="C81" s="33"/>
      <c r="D81" s="33"/>
      <c r="E81" s="33"/>
    </row>
    <row r="82" spans="1:17" ht="15.75" thickBot="1" x14ac:dyDescent="0.3">
      <c r="A82" s="23" t="s">
        <v>64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 x14ac:dyDescent="0.3">
      <c r="A83" s="12"/>
      <c r="B83" s="13" t="s">
        <v>3</v>
      </c>
      <c r="C83" s="14" t="s">
        <v>4</v>
      </c>
      <c r="D83" s="14" t="s">
        <v>5</v>
      </c>
      <c r="E83" s="15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24" t="s">
        <v>62</v>
      </c>
      <c r="B84" s="54">
        <f>B85+B86+B87</f>
        <v>3.098103006395108</v>
      </c>
      <c r="C84" s="55"/>
      <c r="D84" s="55"/>
      <c r="E84" s="5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7.75" customHeight="1" x14ac:dyDescent="0.25">
      <c r="A85" s="24" t="s">
        <v>59</v>
      </c>
      <c r="B85" s="57">
        <v>0.96614335047333655</v>
      </c>
      <c r="C85" s="58"/>
      <c r="D85" s="58"/>
      <c r="E85" s="5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24" t="s">
        <v>60</v>
      </c>
      <c r="B86" s="57">
        <v>0.29614394003639227</v>
      </c>
      <c r="C86" s="58"/>
      <c r="D86" s="58"/>
      <c r="E86" s="5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 x14ac:dyDescent="0.3">
      <c r="A87" s="25" t="s">
        <v>61</v>
      </c>
      <c r="B87" s="63">
        <v>1.8358157158853792</v>
      </c>
      <c r="C87" s="64"/>
      <c r="D87" s="64"/>
      <c r="E87" s="6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6" t="s">
        <v>52</v>
      </c>
      <c r="B88" s="27">
        <f>B84</f>
        <v>3.098103006395108</v>
      </c>
      <c r="C88" s="27">
        <f>B84</f>
        <v>3.098103006395108</v>
      </c>
      <c r="D88" s="27">
        <f>B84</f>
        <v>3.098103006395108</v>
      </c>
      <c r="E88" s="34">
        <f>B84</f>
        <v>3.098103006395108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41"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61:M61"/>
    <mergeCell ref="L34:M34"/>
    <mergeCell ref="O34:P34"/>
    <mergeCell ref="L35:M35"/>
    <mergeCell ref="O35:P35"/>
    <mergeCell ref="L36:M36"/>
    <mergeCell ref="O36:P36"/>
    <mergeCell ref="F71:G71"/>
    <mergeCell ref="A76:E79"/>
    <mergeCell ref="C68:D68"/>
    <mergeCell ref="L62:M62"/>
    <mergeCell ref="L63:M63"/>
    <mergeCell ref="L64:M6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"/>
  <sheetViews>
    <sheetView zoomScale="80" zoomScaleNormal="80" workbookViewId="0">
      <selection activeCell="A13" sqref="A13:M71"/>
    </sheetView>
  </sheetViews>
  <sheetFormatPr defaultRowHeight="15" x14ac:dyDescent="0.25"/>
  <cols>
    <col min="1" max="1" width="15.85546875" customWidth="1"/>
    <col min="2" max="2" width="11.28515625" customWidth="1"/>
    <col min="3" max="5" width="10" customWidth="1"/>
    <col min="6" max="6" width="13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1"/>
      <c r="Q1" s="1"/>
    </row>
    <row r="2" spans="1:17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1"/>
      <c r="N2" s="1"/>
      <c r="O2" s="1"/>
      <c r="P2" s="1"/>
      <c r="Q2" s="1"/>
    </row>
    <row r="3" spans="1:17" ht="31.5" x14ac:dyDescent="0.25">
      <c r="A3" s="1"/>
      <c r="B3" s="1"/>
      <c r="C3" s="1"/>
      <c r="D3" s="1"/>
      <c r="E3" s="1"/>
      <c r="F3" s="30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 t="s">
        <v>1</v>
      </c>
      <c r="B4" s="1"/>
      <c r="C4" s="1"/>
      <c r="D4" s="1"/>
      <c r="E4" s="17" t="s">
        <v>56</v>
      </c>
      <c r="F4" s="18"/>
      <c r="G4" s="18"/>
      <c r="H4" s="22"/>
      <c r="I4" s="22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 x14ac:dyDescent="0.25">
      <c r="A6" s="52"/>
      <c r="B6" s="52"/>
      <c r="C6" s="52"/>
      <c r="D6" s="52"/>
      <c r="E6" s="52"/>
      <c r="F6" s="52"/>
      <c r="G6" s="48" t="s">
        <v>2</v>
      </c>
      <c r="H6" s="49"/>
      <c r="I6" s="49"/>
      <c r="J6" s="50"/>
      <c r="L6" s="1"/>
      <c r="M6" s="1"/>
    </row>
    <row r="7" spans="1:17" x14ac:dyDescent="0.25">
      <c r="A7" s="52"/>
      <c r="B7" s="52"/>
      <c r="C7" s="52"/>
      <c r="D7" s="52"/>
      <c r="E7" s="52"/>
      <c r="F7" s="52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7" x14ac:dyDescent="0.25">
      <c r="A8" s="19" t="s">
        <v>7</v>
      </c>
      <c r="B8" s="19"/>
      <c r="C8" s="19"/>
      <c r="D8" s="19"/>
      <c r="E8" s="19"/>
      <c r="F8" s="19"/>
      <c r="G8" s="10">
        <v>1583.67</v>
      </c>
      <c r="H8" s="10">
        <v>1583.67</v>
      </c>
      <c r="I8" s="10">
        <v>1583.67</v>
      </c>
      <c r="J8" s="10">
        <v>1583.67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4" t="s">
        <v>9</v>
      </c>
      <c r="B14" s="4"/>
      <c r="C14" s="4"/>
      <c r="D14" s="4"/>
      <c r="E14" s="4"/>
      <c r="F14" s="4"/>
      <c r="G14" s="4"/>
      <c r="H14" s="51">
        <f>K18+B23*K20+F71</f>
        <v>1580.5698859936831</v>
      </c>
      <c r="I14" s="51"/>
      <c r="J14" s="4"/>
      <c r="K14" s="4"/>
      <c r="L14" s="29"/>
      <c r="M14" s="4"/>
      <c r="N14" s="4"/>
      <c r="O14" s="4"/>
      <c r="P14" s="4"/>
      <c r="Q14" s="4"/>
    </row>
    <row r="15" spans="1:17" x14ac:dyDescent="0.25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3">
        <v>1086</v>
      </c>
      <c r="L18" s="53"/>
      <c r="M18" s="4"/>
      <c r="N18" s="4"/>
      <c r="O18" s="4"/>
      <c r="P18" s="4"/>
      <c r="Q18" s="4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 x14ac:dyDescent="0.25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3">
        <v>269452.73</v>
      </c>
      <c r="L20" s="53"/>
      <c r="M20" s="4"/>
      <c r="N20" s="4"/>
      <c r="O20" s="4"/>
      <c r="P20" s="4"/>
      <c r="Q20" s="4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 x14ac:dyDescent="0.25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3" t="s">
        <v>15</v>
      </c>
      <c r="B23" s="60">
        <v>1.83546066129552E-3</v>
      </c>
      <c r="C23" s="60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5">
        <v>2078.7750000000001</v>
      </c>
      <c r="L25" s="45"/>
      <c r="M25" s="5"/>
      <c r="N25" s="4"/>
      <c r="O25" s="4"/>
      <c r="P25" s="4"/>
      <c r="Q25" s="4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7" t="s">
        <v>18</v>
      </c>
      <c r="B28" s="3"/>
      <c r="C28" s="3"/>
      <c r="D28" s="3"/>
      <c r="E28" s="6"/>
      <c r="F28" s="45">
        <v>0</v>
      </c>
      <c r="G28" s="45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7" t="s">
        <v>20</v>
      </c>
      <c r="B31" s="3"/>
      <c r="C31" s="3"/>
      <c r="D31" s="6"/>
      <c r="E31" s="6"/>
      <c r="F31" s="45">
        <v>1082.6401140006401</v>
      </c>
      <c r="G31" s="45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6">
        <v>3.2401580000000001</v>
      </c>
      <c r="M33" s="46"/>
      <c r="N33" s="3"/>
      <c r="O33" s="66"/>
      <c r="P33" s="66"/>
      <c r="Q33" s="3"/>
    </row>
    <row r="34" spans="1:17" x14ac:dyDescent="0.25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46">
        <v>656.668271</v>
      </c>
      <c r="M34" s="46"/>
      <c r="N34" s="3"/>
      <c r="O34" s="66"/>
      <c r="P34" s="66"/>
      <c r="Q34" s="3"/>
    </row>
    <row r="35" spans="1:17" x14ac:dyDescent="0.25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46">
        <v>64.373334</v>
      </c>
      <c r="M35" s="46"/>
      <c r="N35" s="3"/>
      <c r="O35" s="66"/>
      <c r="P35" s="66"/>
      <c r="Q35" s="3"/>
    </row>
    <row r="36" spans="1:17" x14ac:dyDescent="0.25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46">
        <v>343.56628799999999</v>
      </c>
      <c r="M36" s="46"/>
      <c r="N36" s="3"/>
      <c r="O36" s="66"/>
      <c r="P36" s="66"/>
      <c r="Q36" s="3"/>
    </row>
    <row r="37" spans="1:17" x14ac:dyDescent="0.25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46">
        <v>14.792063000000001</v>
      </c>
      <c r="M37" s="46"/>
      <c r="N37" s="3"/>
      <c r="O37" s="3"/>
      <c r="P37" s="3"/>
      <c r="Q37" s="3"/>
    </row>
    <row r="38" spans="1:1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4"/>
      <c r="M38" s="44"/>
      <c r="N38" s="3"/>
      <c r="O38" s="3"/>
      <c r="P38" s="3"/>
      <c r="Q38" s="3"/>
    </row>
    <row r="39" spans="1:17" x14ac:dyDescent="0.25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5">
        <v>372.887</v>
      </c>
      <c r="K39" s="45"/>
      <c r="L39" s="4"/>
      <c r="M39" s="4"/>
      <c r="N39" s="4"/>
      <c r="O39" s="4"/>
      <c r="P39" s="4"/>
      <c r="Q39" s="4"/>
    </row>
    <row r="40" spans="1:1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25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5">
      <c r="A42" s="5" t="s">
        <v>29</v>
      </c>
      <c r="B42" s="5"/>
      <c r="C42" s="45">
        <v>1628.7840000000001</v>
      </c>
      <c r="D42" s="4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 x14ac:dyDescent="0.25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5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 x14ac:dyDescent="0.25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46">
        <v>464.05820177393133</v>
      </c>
      <c r="M45" s="46"/>
      <c r="N45" s="3"/>
      <c r="O45" s="3"/>
      <c r="P45" s="3"/>
      <c r="Q45" s="3"/>
    </row>
    <row r="46" spans="1:17" x14ac:dyDescent="0.25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46">
        <v>353.94198377480882</v>
      </c>
      <c r="M46" s="46"/>
      <c r="N46" s="3"/>
      <c r="O46" s="3"/>
      <c r="P46" s="3"/>
      <c r="Q46" s="3"/>
    </row>
    <row r="47" spans="1:17" x14ac:dyDescent="0.25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46">
        <v>201.11022028751111</v>
      </c>
      <c r="M47" s="46"/>
      <c r="N47" s="3"/>
      <c r="O47" s="3"/>
      <c r="P47" s="3"/>
      <c r="Q47" s="3"/>
    </row>
    <row r="48" spans="1:17" x14ac:dyDescent="0.25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3"/>
      <c r="M48" s="43"/>
      <c r="N48" s="3"/>
      <c r="O48" s="3"/>
      <c r="P48" s="3"/>
      <c r="Q48" s="3"/>
    </row>
    <row r="49" spans="1:17" x14ac:dyDescent="0.25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46">
        <v>244.05580220063837</v>
      </c>
      <c r="M49" s="46"/>
      <c r="N49" s="3"/>
      <c r="O49" s="3"/>
      <c r="P49" s="3"/>
      <c r="Q49" s="3"/>
    </row>
    <row r="50" spans="1:17" x14ac:dyDescent="0.25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46">
        <v>365.61779196311051</v>
      </c>
      <c r="M50" s="46"/>
      <c r="N50" s="3"/>
      <c r="O50" s="3"/>
      <c r="P50" s="3"/>
      <c r="Q50" s="3"/>
    </row>
    <row r="51" spans="1: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7" t="s">
        <v>36</v>
      </c>
      <c r="B53" s="3"/>
      <c r="C53" s="45">
        <v>1272325.314</v>
      </c>
      <c r="D53" s="45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25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5">
      <c r="A56" s="7" t="s">
        <v>38</v>
      </c>
      <c r="B56" s="3"/>
      <c r="C56" s="60">
        <v>0</v>
      </c>
      <c r="D56" s="60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5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25">
      <c r="A59" s="7" t="s">
        <v>40</v>
      </c>
      <c r="B59" s="3"/>
      <c r="C59" s="6"/>
      <c r="D59" s="6"/>
      <c r="E59" s="45">
        <v>789828.33299999905</v>
      </c>
      <c r="F59" s="45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25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46">
        <v>1628.7840000000001</v>
      </c>
      <c r="M61" s="46"/>
      <c r="N61" s="3"/>
      <c r="O61" s="3"/>
      <c r="P61" s="3"/>
      <c r="Q61" s="3"/>
    </row>
    <row r="62" spans="1:17" x14ac:dyDescent="0.25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46">
        <v>422053.43300000002</v>
      </c>
      <c r="M62" s="46"/>
      <c r="N62" s="3"/>
      <c r="O62" s="3"/>
      <c r="P62" s="3"/>
      <c r="Q62" s="3"/>
    </row>
    <row r="63" spans="1:17" x14ac:dyDescent="0.25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46">
        <v>37668.514999999999</v>
      </c>
      <c r="M63" s="46"/>
      <c r="N63" s="3"/>
      <c r="O63" s="3"/>
      <c r="P63" s="3"/>
      <c r="Q63" s="3"/>
    </row>
    <row r="64" spans="1:17" x14ac:dyDescent="0.25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46">
        <v>314276.94099999999</v>
      </c>
      <c r="M64" s="46"/>
      <c r="N64" s="3"/>
      <c r="O64" s="3"/>
      <c r="P64" s="3"/>
      <c r="Q64" s="3"/>
    </row>
    <row r="65" spans="1:17" x14ac:dyDescent="0.25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46">
        <v>14200.66</v>
      </c>
      <c r="M65" s="46"/>
      <c r="N65" s="3"/>
      <c r="O65" s="3"/>
      <c r="P65" s="3"/>
      <c r="Q65" s="3"/>
    </row>
    <row r="66" spans="1:1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25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5">
      <c r="A68" s="7" t="s">
        <v>47</v>
      </c>
      <c r="B68" s="3"/>
      <c r="C68" s="45">
        <v>142937.60000000001</v>
      </c>
      <c r="D68" s="45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5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x14ac:dyDescent="0.25">
      <c r="A71" s="4" t="s">
        <v>49</v>
      </c>
      <c r="B71" s="4"/>
      <c r="C71" s="4"/>
      <c r="D71" s="4"/>
      <c r="E71" s="4"/>
      <c r="F71" s="45">
        <v>0</v>
      </c>
      <c r="G71" s="45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 x14ac:dyDescent="0.25">
      <c r="A72" s="4"/>
      <c r="B72" s="4"/>
      <c r="C72" s="4"/>
      <c r="D72" s="4"/>
      <c r="E72" s="4"/>
      <c r="F72" s="39"/>
      <c r="G72" s="39"/>
      <c r="H72" s="4"/>
      <c r="I72" s="4"/>
      <c r="J72" s="4"/>
      <c r="K72" s="4"/>
      <c r="L72" s="29"/>
      <c r="M72" s="4"/>
      <c r="N72" s="4"/>
      <c r="O72" s="4"/>
      <c r="P72" s="4"/>
      <c r="Q72" s="4"/>
    </row>
    <row r="73" spans="1:17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x14ac:dyDescent="0.25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3" t="s">
        <v>50</v>
      </c>
      <c r="B80" s="1"/>
      <c r="C80" s="1"/>
      <c r="D80" s="1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2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 x14ac:dyDescent="0.3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0" x14ac:dyDescent="0.25">
      <c r="A83" s="24" t="s">
        <v>62</v>
      </c>
      <c r="B83" s="54">
        <f>B84+B85+B86</f>
        <v>3.098103006395108</v>
      </c>
      <c r="C83" s="55"/>
      <c r="D83" s="55"/>
      <c r="E83" s="5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30" x14ac:dyDescent="0.25">
      <c r="A84" s="24" t="s">
        <v>59</v>
      </c>
      <c r="B84" s="57">
        <v>0.96614335047333655</v>
      </c>
      <c r="C84" s="58"/>
      <c r="D84" s="58"/>
      <c r="E84" s="5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24" t="s">
        <v>60</v>
      </c>
      <c r="B85" s="57">
        <v>0.29614394003639227</v>
      </c>
      <c r="C85" s="58"/>
      <c r="D85" s="58"/>
      <c r="E85" s="5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30.75" thickBot="1" x14ac:dyDescent="0.3">
      <c r="A86" s="25" t="s">
        <v>61</v>
      </c>
      <c r="B86" s="63">
        <v>1.8358157158853792</v>
      </c>
      <c r="C86" s="64"/>
      <c r="D86" s="64"/>
      <c r="E86" s="6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6" t="s">
        <v>52</v>
      </c>
      <c r="B87" s="27">
        <f>B83</f>
        <v>3.098103006395108</v>
      </c>
      <c r="C87" s="27">
        <f>B83</f>
        <v>3.098103006395108</v>
      </c>
      <c r="D87" s="27">
        <f>B83</f>
        <v>3.098103006395108</v>
      </c>
      <c r="E87" s="28">
        <f>B83</f>
        <v>3.098103006395108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40">
    <mergeCell ref="B86:E86"/>
    <mergeCell ref="B83:E83"/>
    <mergeCell ref="B84:E84"/>
    <mergeCell ref="B85:E85"/>
    <mergeCell ref="O33:P33"/>
    <mergeCell ref="L33:M33"/>
    <mergeCell ref="L34:M34"/>
    <mergeCell ref="O34:P34"/>
    <mergeCell ref="L35:M35"/>
    <mergeCell ref="O35:P35"/>
    <mergeCell ref="L36:M36"/>
    <mergeCell ref="O36:P36"/>
    <mergeCell ref="L61:M61"/>
    <mergeCell ref="L37:M37"/>
    <mergeCell ref="J39:K39"/>
    <mergeCell ref="C42:D42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45:M45"/>
    <mergeCell ref="L46:M46"/>
    <mergeCell ref="L47:M47"/>
    <mergeCell ref="L49:M49"/>
    <mergeCell ref="L50:M50"/>
    <mergeCell ref="L64:M64"/>
    <mergeCell ref="L65:M65"/>
    <mergeCell ref="C68:D68"/>
    <mergeCell ref="F71:G71"/>
    <mergeCell ref="C53:D53"/>
    <mergeCell ref="C56:D56"/>
    <mergeCell ref="E59:F59"/>
    <mergeCell ref="L62:M62"/>
    <mergeCell ref="L63:M6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zoomScale="80" zoomScaleNormal="80" workbookViewId="0">
      <selection activeCell="A13" sqref="A13:M71"/>
    </sheetView>
  </sheetViews>
  <sheetFormatPr defaultRowHeight="15" x14ac:dyDescent="0.25"/>
  <cols>
    <col min="1" max="1" width="15.85546875" customWidth="1"/>
    <col min="2" max="2" width="9.85546875" customWidth="1"/>
    <col min="6" max="6" width="13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1"/>
      <c r="Q1" s="1"/>
    </row>
    <row r="2" spans="1:18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1"/>
      <c r="N2" s="1"/>
      <c r="O2" s="1"/>
      <c r="P2" s="1"/>
      <c r="Q2" s="1"/>
    </row>
    <row r="3" spans="1:18" ht="31.5" x14ac:dyDescent="0.25">
      <c r="A3" s="1"/>
      <c r="B3" s="1"/>
      <c r="C3" s="1"/>
      <c r="D3" s="1"/>
      <c r="E3" s="1"/>
      <c r="F3" s="30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7" t="s">
        <v>66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2"/>
      <c r="B6" s="52"/>
      <c r="C6" s="52"/>
      <c r="D6" s="52"/>
      <c r="E6" s="52"/>
      <c r="F6" s="52"/>
      <c r="G6" s="48" t="s">
        <v>2</v>
      </c>
      <c r="H6" s="49"/>
      <c r="I6" s="49"/>
      <c r="J6" s="50"/>
      <c r="L6" s="1"/>
      <c r="M6" s="1"/>
    </row>
    <row r="7" spans="1:18" x14ac:dyDescent="0.25">
      <c r="A7" s="52"/>
      <c r="B7" s="52"/>
      <c r="C7" s="52"/>
      <c r="D7" s="52"/>
      <c r="E7" s="52"/>
      <c r="F7" s="52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8" x14ac:dyDescent="0.25">
      <c r="A8" s="19" t="s">
        <v>7</v>
      </c>
      <c r="B8" s="19"/>
      <c r="C8" s="19"/>
      <c r="D8" s="19"/>
      <c r="E8" s="19"/>
      <c r="F8" s="19"/>
      <c r="G8" s="10">
        <v>1699.78</v>
      </c>
      <c r="H8" s="10">
        <v>1699.78</v>
      </c>
      <c r="I8" s="10">
        <v>1699.78</v>
      </c>
      <c r="J8" s="10">
        <v>1699.78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 x14ac:dyDescent="0.25">
      <c r="A14" s="4" t="s">
        <v>9</v>
      </c>
      <c r="B14" s="4"/>
      <c r="C14" s="4"/>
      <c r="D14" s="4"/>
      <c r="E14" s="4"/>
      <c r="F14" s="4"/>
      <c r="G14" s="4"/>
      <c r="H14" s="51">
        <f>K18+B23*K20+F71</f>
        <v>1580.5698859936831</v>
      </c>
      <c r="I14" s="51"/>
      <c r="J14" s="4"/>
      <c r="K14" s="4"/>
      <c r="L14" s="29"/>
      <c r="M14" s="4"/>
      <c r="N14" s="4"/>
      <c r="O14" s="4"/>
      <c r="P14" s="4"/>
      <c r="Q14" s="4"/>
    </row>
    <row r="15" spans="1:18" x14ac:dyDescent="0.25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 x14ac:dyDescent="0.25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3">
        <v>1086</v>
      </c>
      <c r="L18" s="53"/>
      <c r="M18" s="4"/>
      <c r="N18" s="4"/>
      <c r="O18" s="4"/>
      <c r="P18" s="4"/>
      <c r="Q18" s="4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 x14ac:dyDescent="0.25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3">
        <v>269452.73</v>
      </c>
      <c r="L20" s="53"/>
      <c r="M20" s="4"/>
      <c r="N20" s="4"/>
      <c r="O20" s="4"/>
      <c r="P20" s="4"/>
      <c r="Q20" s="4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 x14ac:dyDescent="0.25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3" t="s">
        <v>15</v>
      </c>
      <c r="B23" s="60">
        <v>1.83546066129552E-3</v>
      </c>
      <c r="C23" s="60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5">
        <v>2078.7750000000001</v>
      </c>
      <c r="L25" s="45"/>
      <c r="M25" s="5"/>
      <c r="N25" s="4"/>
      <c r="O25" s="4"/>
      <c r="P25" s="4"/>
      <c r="Q25" s="4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7" t="s">
        <v>18</v>
      </c>
      <c r="B28" s="3"/>
      <c r="C28" s="3"/>
      <c r="D28" s="3"/>
      <c r="E28" s="6"/>
      <c r="F28" s="45">
        <v>0</v>
      </c>
      <c r="G28" s="45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7" t="s">
        <v>20</v>
      </c>
      <c r="B31" s="3"/>
      <c r="C31" s="3"/>
      <c r="D31" s="6"/>
      <c r="E31" s="6"/>
      <c r="F31" s="45">
        <v>1082.6401140006401</v>
      </c>
      <c r="G31" s="45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6">
        <v>3.2401580000000001</v>
      </c>
      <c r="M33" s="46"/>
      <c r="N33" s="3"/>
      <c r="O33" s="66"/>
      <c r="P33" s="66"/>
      <c r="Q33" s="3"/>
    </row>
    <row r="34" spans="1:17" x14ac:dyDescent="0.25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46">
        <v>656.668271</v>
      </c>
      <c r="M34" s="46"/>
      <c r="N34" s="3"/>
      <c r="O34" s="66"/>
      <c r="P34" s="66"/>
      <c r="Q34" s="3"/>
    </row>
    <row r="35" spans="1:17" x14ac:dyDescent="0.25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46">
        <v>64.373334</v>
      </c>
      <c r="M35" s="46"/>
      <c r="N35" s="3"/>
      <c r="O35" s="66"/>
      <c r="P35" s="66"/>
      <c r="Q35" s="3"/>
    </row>
    <row r="36" spans="1:17" x14ac:dyDescent="0.25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46">
        <v>343.56628799999999</v>
      </c>
      <c r="M36" s="46"/>
      <c r="N36" s="3"/>
      <c r="O36" s="66"/>
      <c r="P36" s="66"/>
      <c r="Q36" s="3"/>
    </row>
    <row r="37" spans="1:17" x14ac:dyDescent="0.25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46">
        <v>14.792063000000001</v>
      </c>
      <c r="M37" s="46"/>
      <c r="N37" s="3"/>
      <c r="O37" s="3"/>
      <c r="P37" s="3"/>
      <c r="Q37" s="3"/>
    </row>
    <row r="38" spans="1:1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4"/>
      <c r="M38" s="44"/>
      <c r="N38" s="3"/>
      <c r="O38" s="3"/>
      <c r="P38" s="3"/>
      <c r="Q38" s="3"/>
    </row>
    <row r="39" spans="1:17" x14ac:dyDescent="0.25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5">
        <v>372.887</v>
      </c>
      <c r="K39" s="45"/>
      <c r="L39" s="4"/>
      <c r="M39" s="4"/>
      <c r="N39" s="4"/>
      <c r="O39" s="4"/>
      <c r="P39" s="4"/>
      <c r="Q39" s="4"/>
    </row>
    <row r="40" spans="1:1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25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5">
      <c r="A42" s="5" t="s">
        <v>29</v>
      </c>
      <c r="B42" s="5"/>
      <c r="C42" s="45">
        <v>1628.7840000000001</v>
      </c>
      <c r="D42" s="4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 x14ac:dyDescent="0.25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5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 x14ac:dyDescent="0.25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46">
        <v>464.05820177393133</v>
      </c>
      <c r="M45" s="46"/>
      <c r="N45" s="3"/>
      <c r="O45" s="3"/>
      <c r="P45" s="3"/>
      <c r="Q45" s="3"/>
    </row>
    <row r="46" spans="1:17" x14ac:dyDescent="0.25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46">
        <v>353.94198377480882</v>
      </c>
      <c r="M46" s="46"/>
      <c r="N46" s="3"/>
      <c r="O46" s="3"/>
      <c r="P46" s="3"/>
      <c r="Q46" s="3"/>
    </row>
    <row r="47" spans="1:17" x14ac:dyDescent="0.25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46">
        <v>201.11022028751111</v>
      </c>
      <c r="M47" s="46"/>
      <c r="N47" s="3"/>
      <c r="O47" s="3"/>
      <c r="P47" s="3"/>
      <c r="Q47" s="3"/>
    </row>
    <row r="48" spans="1:17" x14ac:dyDescent="0.25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3"/>
      <c r="M48" s="43"/>
      <c r="N48" s="3"/>
      <c r="O48" s="3"/>
      <c r="P48" s="3"/>
      <c r="Q48" s="3"/>
    </row>
    <row r="49" spans="1:17" x14ac:dyDescent="0.25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46">
        <v>244.05580220063837</v>
      </c>
      <c r="M49" s="46"/>
      <c r="N49" s="3"/>
      <c r="O49" s="3"/>
      <c r="P49" s="3"/>
      <c r="Q49" s="3"/>
    </row>
    <row r="50" spans="1:17" x14ac:dyDescent="0.25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46">
        <v>365.61779196311051</v>
      </c>
      <c r="M50" s="46"/>
      <c r="N50" s="3"/>
      <c r="O50" s="3"/>
      <c r="P50" s="3"/>
      <c r="Q50" s="3"/>
    </row>
    <row r="51" spans="1: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7" t="s">
        <v>36</v>
      </c>
      <c r="B53" s="3"/>
      <c r="C53" s="45">
        <v>1272325.314</v>
      </c>
      <c r="D53" s="45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25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5">
      <c r="A56" s="7" t="s">
        <v>38</v>
      </c>
      <c r="B56" s="3"/>
      <c r="C56" s="60">
        <v>0</v>
      </c>
      <c r="D56" s="60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5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25">
      <c r="A59" s="7" t="s">
        <v>40</v>
      </c>
      <c r="B59" s="3"/>
      <c r="C59" s="6"/>
      <c r="D59" s="6"/>
      <c r="E59" s="45">
        <v>789828.33299999905</v>
      </c>
      <c r="F59" s="45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25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46">
        <v>1628.7840000000001</v>
      </c>
      <c r="M61" s="46"/>
      <c r="N61" s="3"/>
      <c r="O61" s="3"/>
      <c r="P61" s="3"/>
      <c r="Q61" s="3"/>
    </row>
    <row r="62" spans="1:17" x14ac:dyDescent="0.25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46">
        <v>422053.43300000002</v>
      </c>
      <c r="M62" s="46"/>
      <c r="N62" s="3"/>
      <c r="O62" s="3"/>
      <c r="P62" s="3"/>
      <c r="Q62" s="3"/>
    </row>
    <row r="63" spans="1:17" x14ac:dyDescent="0.25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46">
        <v>37668.514999999999</v>
      </c>
      <c r="M63" s="46"/>
      <c r="N63" s="3"/>
      <c r="O63" s="3"/>
      <c r="P63" s="3"/>
      <c r="Q63" s="3"/>
    </row>
    <row r="64" spans="1:17" x14ac:dyDescent="0.25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46">
        <v>314276.94099999999</v>
      </c>
      <c r="M64" s="46"/>
      <c r="N64" s="3"/>
      <c r="O64" s="3"/>
      <c r="P64" s="3"/>
      <c r="Q64" s="3"/>
    </row>
    <row r="65" spans="1:17" x14ac:dyDescent="0.25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46">
        <v>14200.66</v>
      </c>
      <c r="M65" s="46"/>
      <c r="N65" s="3"/>
      <c r="O65" s="3"/>
      <c r="P65" s="3"/>
      <c r="Q65" s="3"/>
    </row>
    <row r="66" spans="1:1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25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5">
      <c r="A68" s="7" t="s">
        <v>47</v>
      </c>
      <c r="B68" s="3"/>
      <c r="C68" s="45">
        <v>142937.60000000001</v>
      </c>
      <c r="D68" s="45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5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x14ac:dyDescent="0.25">
      <c r="A71" s="4" t="s">
        <v>49</v>
      </c>
      <c r="B71" s="4"/>
      <c r="C71" s="4"/>
      <c r="D71" s="4"/>
      <c r="E71" s="4"/>
      <c r="F71" s="45">
        <v>0</v>
      </c>
      <c r="G71" s="45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3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6" t="s">
        <v>51</v>
      </c>
      <c r="B83" s="67">
        <v>116.11</v>
      </c>
      <c r="C83" s="68"/>
      <c r="D83" s="68"/>
      <c r="E83" s="6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24" t="s">
        <v>62</v>
      </c>
      <c r="B84" s="54">
        <f>B85+B86+B87</f>
        <v>3.098103006395108</v>
      </c>
      <c r="C84" s="55"/>
      <c r="D84" s="55"/>
      <c r="E84" s="5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24" t="s">
        <v>59</v>
      </c>
      <c r="B85" s="57">
        <v>0.96614335047333655</v>
      </c>
      <c r="C85" s="58"/>
      <c r="D85" s="58"/>
      <c r="E85" s="5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24" t="s">
        <v>60</v>
      </c>
      <c r="B86" s="57">
        <v>0.29614394003639227</v>
      </c>
      <c r="C86" s="58"/>
      <c r="D86" s="58"/>
      <c r="E86" s="59"/>
    </row>
    <row r="87" spans="1:17" ht="30.75" thickBot="1" x14ac:dyDescent="0.3">
      <c r="A87" s="25" t="s">
        <v>61</v>
      </c>
      <c r="B87" s="63">
        <v>1.8358157158853792</v>
      </c>
      <c r="C87" s="64"/>
      <c r="D87" s="64"/>
      <c r="E87" s="6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6" t="s">
        <v>52</v>
      </c>
      <c r="B88" s="27">
        <f>B83+B84</f>
        <v>119.20810300639511</v>
      </c>
      <c r="C88" s="27">
        <f>B83+B84</f>
        <v>119.20810300639511</v>
      </c>
      <c r="D88" s="27">
        <f>B83+B84</f>
        <v>119.20810300639511</v>
      </c>
      <c r="E88" s="27">
        <f>B83+B84</f>
        <v>119.20810300639511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41"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O34:P34"/>
    <mergeCell ref="L35:M35"/>
    <mergeCell ref="O35:P35"/>
    <mergeCell ref="L36:M36"/>
    <mergeCell ref="O36:P36"/>
    <mergeCell ref="L37:M3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zoomScale="80" zoomScaleNormal="80" workbookViewId="0">
      <selection activeCell="A13" sqref="A13:M71"/>
    </sheetView>
  </sheetViews>
  <sheetFormatPr defaultRowHeight="15" x14ac:dyDescent="0.25"/>
  <cols>
    <col min="1" max="1" width="15.85546875" customWidth="1"/>
    <col min="2" max="2" width="9.855468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1"/>
      <c r="Q1" s="1"/>
    </row>
    <row r="2" spans="1:18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1"/>
      <c r="N2" s="1"/>
      <c r="O2" s="1"/>
      <c r="P2" s="1"/>
      <c r="Q2" s="1"/>
    </row>
    <row r="3" spans="1:18" ht="31.5" x14ac:dyDescent="0.25">
      <c r="A3" s="1"/>
      <c r="B3" s="1"/>
      <c r="C3" s="1"/>
      <c r="D3" s="1"/>
      <c r="E3" s="1"/>
      <c r="F3" s="30" t="s">
        <v>69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7" t="s">
        <v>67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2"/>
      <c r="B6" s="52"/>
      <c r="C6" s="52"/>
      <c r="D6" s="52"/>
      <c r="E6" s="52"/>
      <c r="F6" s="52"/>
      <c r="G6" s="48" t="s">
        <v>2</v>
      </c>
      <c r="H6" s="49"/>
      <c r="I6" s="49"/>
      <c r="J6" s="50"/>
      <c r="L6" s="1"/>
      <c r="M6" s="1"/>
      <c r="N6" s="1"/>
      <c r="O6" s="1"/>
      <c r="P6" s="1"/>
      <c r="Q6" s="1"/>
    </row>
    <row r="7" spans="1:18" x14ac:dyDescent="0.25">
      <c r="A7" s="52"/>
      <c r="B7" s="52"/>
      <c r="C7" s="52"/>
      <c r="D7" s="52"/>
      <c r="E7" s="52"/>
      <c r="F7" s="52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8" x14ac:dyDescent="0.25">
      <c r="A8" s="19" t="s">
        <v>7</v>
      </c>
      <c r="B8" s="19"/>
      <c r="C8" s="19"/>
      <c r="D8" s="19"/>
      <c r="E8" s="19"/>
      <c r="F8" s="19"/>
      <c r="G8" s="10">
        <v>1738.06</v>
      </c>
      <c r="H8" s="10">
        <v>1738.06</v>
      </c>
      <c r="I8" s="10">
        <v>1738.06</v>
      </c>
      <c r="J8" s="10">
        <v>1738.06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 x14ac:dyDescent="0.25">
      <c r="A14" s="4" t="s">
        <v>9</v>
      </c>
      <c r="B14" s="4"/>
      <c r="C14" s="4"/>
      <c r="D14" s="4"/>
      <c r="E14" s="4"/>
      <c r="F14" s="4"/>
      <c r="G14" s="4"/>
      <c r="H14" s="51">
        <f>K18+B23*K20+F71</f>
        <v>1580.5698859936831</v>
      </c>
      <c r="I14" s="51"/>
      <c r="J14" s="4"/>
      <c r="K14" s="4"/>
      <c r="L14" s="29"/>
      <c r="M14" s="4"/>
      <c r="N14" s="4"/>
      <c r="O14" s="4"/>
      <c r="P14" s="4"/>
      <c r="Q14" s="4"/>
    </row>
    <row r="15" spans="1:18" x14ac:dyDescent="0.25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 x14ac:dyDescent="0.25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3">
        <v>1086</v>
      </c>
      <c r="L18" s="53"/>
      <c r="M18" s="4"/>
      <c r="N18" s="4"/>
      <c r="O18" s="4"/>
      <c r="P18" s="4"/>
      <c r="Q18" s="4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 x14ac:dyDescent="0.25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3">
        <v>269452.73</v>
      </c>
      <c r="L20" s="53"/>
      <c r="M20" s="4"/>
      <c r="N20" s="4"/>
      <c r="O20" s="4"/>
      <c r="P20" s="4"/>
      <c r="Q20" s="4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 x14ac:dyDescent="0.25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3" t="s">
        <v>15</v>
      </c>
      <c r="B23" s="60">
        <v>1.83546066129552E-3</v>
      </c>
      <c r="C23" s="60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45">
        <v>2078.7750000000001</v>
      </c>
      <c r="L25" s="45"/>
      <c r="M25" s="5"/>
      <c r="N25" s="4"/>
      <c r="O25" s="4"/>
      <c r="P25" s="4"/>
      <c r="Q25" s="4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7" t="s">
        <v>18</v>
      </c>
      <c r="B28" s="3"/>
      <c r="C28" s="3"/>
      <c r="D28" s="3"/>
      <c r="E28" s="6"/>
      <c r="F28" s="45">
        <v>0</v>
      </c>
      <c r="G28" s="45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7" t="s">
        <v>20</v>
      </c>
      <c r="B31" s="3"/>
      <c r="C31" s="3"/>
      <c r="D31" s="6"/>
      <c r="E31" s="6"/>
      <c r="F31" s="45">
        <v>1082.6401140006401</v>
      </c>
      <c r="G31" s="45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46">
        <v>3.2401580000000001</v>
      </c>
      <c r="M33" s="46"/>
      <c r="N33" s="3"/>
      <c r="O33" s="66"/>
      <c r="P33" s="66"/>
      <c r="Q33" s="3"/>
    </row>
    <row r="34" spans="1:17" x14ac:dyDescent="0.25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46">
        <v>656.668271</v>
      </c>
      <c r="M34" s="46"/>
      <c r="N34" s="3"/>
      <c r="O34" s="66"/>
      <c r="P34" s="66"/>
      <c r="Q34" s="3"/>
    </row>
    <row r="35" spans="1:17" x14ac:dyDescent="0.25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46">
        <v>64.373334</v>
      </c>
      <c r="M35" s="46"/>
      <c r="N35" s="3"/>
      <c r="O35" s="66"/>
      <c r="P35" s="66"/>
      <c r="Q35" s="3"/>
    </row>
    <row r="36" spans="1:17" x14ac:dyDescent="0.25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46">
        <v>343.56628799999999</v>
      </c>
      <c r="M36" s="46"/>
      <c r="N36" s="3"/>
      <c r="O36" s="66"/>
      <c r="P36" s="66"/>
      <c r="Q36" s="3"/>
    </row>
    <row r="37" spans="1:17" x14ac:dyDescent="0.25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46">
        <v>14.792063000000001</v>
      </c>
      <c r="M37" s="46"/>
      <c r="N37" s="3"/>
      <c r="O37" s="3"/>
      <c r="P37" s="3"/>
      <c r="Q37" s="3"/>
    </row>
    <row r="38" spans="1:1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4"/>
      <c r="M38" s="44"/>
      <c r="N38" s="3"/>
      <c r="O38" s="3"/>
      <c r="P38" s="3"/>
      <c r="Q38" s="3"/>
    </row>
    <row r="39" spans="1:17" x14ac:dyDescent="0.25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45">
        <v>372.887</v>
      </c>
      <c r="K39" s="45"/>
      <c r="L39" s="4"/>
      <c r="M39" s="4"/>
      <c r="N39" s="4"/>
      <c r="O39" s="4"/>
      <c r="P39" s="4"/>
      <c r="Q39" s="4"/>
    </row>
    <row r="40" spans="1:1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25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5">
      <c r="A42" s="5" t="s">
        <v>29</v>
      </c>
      <c r="B42" s="5"/>
      <c r="C42" s="45">
        <v>1628.7840000000001</v>
      </c>
      <c r="D42" s="4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 x14ac:dyDescent="0.25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5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 x14ac:dyDescent="0.25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46">
        <v>464.05820177393133</v>
      </c>
      <c r="M45" s="46"/>
      <c r="N45" s="3"/>
      <c r="O45" s="3"/>
      <c r="P45" s="3"/>
      <c r="Q45" s="3"/>
    </row>
    <row r="46" spans="1:17" x14ac:dyDescent="0.25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46">
        <v>353.94198377480882</v>
      </c>
      <c r="M46" s="46"/>
      <c r="N46" s="3"/>
      <c r="O46" s="3"/>
      <c r="P46" s="3"/>
      <c r="Q46" s="3"/>
    </row>
    <row r="47" spans="1:17" x14ac:dyDescent="0.25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46">
        <v>201.11022028751111</v>
      </c>
      <c r="M47" s="46"/>
      <c r="N47" s="3"/>
      <c r="O47" s="3"/>
      <c r="P47" s="3"/>
      <c r="Q47" s="3"/>
    </row>
    <row r="48" spans="1:17" x14ac:dyDescent="0.25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3"/>
      <c r="M48" s="43"/>
      <c r="N48" s="3"/>
      <c r="O48" s="3"/>
      <c r="P48" s="3"/>
      <c r="Q48" s="3"/>
    </row>
    <row r="49" spans="1:17" x14ac:dyDescent="0.25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46">
        <v>244.05580220063837</v>
      </c>
      <c r="M49" s="46"/>
      <c r="N49" s="3"/>
      <c r="O49" s="3"/>
      <c r="P49" s="3"/>
      <c r="Q49" s="3"/>
    </row>
    <row r="50" spans="1:17" x14ac:dyDescent="0.25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46">
        <v>365.61779196311051</v>
      </c>
      <c r="M50" s="46"/>
      <c r="N50" s="3"/>
      <c r="O50" s="3"/>
      <c r="P50" s="3"/>
      <c r="Q50" s="3"/>
    </row>
    <row r="51" spans="1: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7" t="s">
        <v>36</v>
      </c>
      <c r="B53" s="3"/>
      <c r="C53" s="45">
        <v>1272325.314</v>
      </c>
      <c r="D53" s="45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25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5">
      <c r="A56" s="7" t="s">
        <v>38</v>
      </c>
      <c r="B56" s="3"/>
      <c r="C56" s="60">
        <v>0</v>
      </c>
      <c r="D56" s="60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5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25">
      <c r="A59" s="7" t="s">
        <v>40</v>
      </c>
      <c r="B59" s="3"/>
      <c r="C59" s="6"/>
      <c r="D59" s="6"/>
      <c r="E59" s="45">
        <v>789828.33299999905</v>
      </c>
      <c r="F59" s="45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25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46">
        <v>1628.7840000000001</v>
      </c>
      <c r="M61" s="46"/>
      <c r="N61" s="3"/>
      <c r="O61" s="3"/>
      <c r="P61" s="3"/>
      <c r="Q61" s="3"/>
    </row>
    <row r="62" spans="1:17" x14ac:dyDescent="0.25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46">
        <v>422053.43300000002</v>
      </c>
      <c r="M62" s="46"/>
      <c r="N62" s="3"/>
      <c r="O62" s="3"/>
      <c r="P62" s="3"/>
      <c r="Q62" s="3"/>
    </row>
    <row r="63" spans="1:17" x14ac:dyDescent="0.25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46">
        <v>37668.514999999999</v>
      </c>
      <c r="M63" s="46"/>
      <c r="N63" s="3"/>
      <c r="O63" s="3"/>
      <c r="P63" s="3"/>
      <c r="Q63" s="3"/>
    </row>
    <row r="64" spans="1:17" x14ac:dyDescent="0.25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46">
        <v>314276.94099999999</v>
      </c>
      <c r="M64" s="46"/>
      <c r="N64" s="3"/>
      <c r="O64" s="3"/>
      <c r="P64" s="3"/>
      <c r="Q64" s="3"/>
    </row>
    <row r="65" spans="1:17" x14ac:dyDescent="0.25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46">
        <v>14200.66</v>
      </c>
      <c r="M65" s="46"/>
      <c r="N65" s="3"/>
      <c r="O65" s="3"/>
      <c r="P65" s="3"/>
      <c r="Q65" s="3"/>
    </row>
    <row r="66" spans="1:1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25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5">
      <c r="A68" s="7" t="s">
        <v>47</v>
      </c>
      <c r="B68" s="3"/>
      <c r="C68" s="45">
        <v>142937.60000000001</v>
      </c>
      <c r="D68" s="45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5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x14ac:dyDescent="0.25">
      <c r="A71" s="4" t="s">
        <v>49</v>
      </c>
      <c r="B71" s="4"/>
      <c r="C71" s="4"/>
      <c r="D71" s="4"/>
      <c r="E71" s="4"/>
      <c r="F71" s="45">
        <v>0</v>
      </c>
      <c r="G71" s="45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4"/>
      <c r="O72" s="4"/>
      <c r="P72" s="4"/>
      <c r="Q72" s="4"/>
    </row>
    <row r="73" spans="1:17" x14ac:dyDescent="0.25">
      <c r="A73" s="61" t="s">
        <v>68</v>
      </c>
      <c r="B73" s="62"/>
      <c r="C73" s="62"/>
      <c r="D73" s="62"/>
      <c r="E73" s="62"/>
      <c r="F73" s="39"/>
      <c r="G73" s="39"/>
      <c r="H73" s="4"/>
      <c r="I73" s="4"/>
      <c r="J73" s="4"/>
      <c r="K73" s="4"/>
      <c r="L73" s="29"/>
      <c r="M73" s="4"/>
      <c r="N73" s="4"/>
      <c r="O73" s="4"/>
      <c r="P73" s="4"/>
      <c r="Q73" s="4"/>
    </row>
    <row r="74" spans="1:17" x14ac:dyDescent="0.25">
      <c r="A74" s="62"/>
      <c r="B74" s="62"/>
      <c r="C74" s="62"/>
      <c r="D74" s="62"/>
      <c r="E74" s="62"/>
      <c r="F74" s="39"/>
      <c r="G74" s="39"/>
      <c r="H74" s="4"/>
      <c r="I74" s="4"/>
      <c r="J74" s="4"/>
      <c r="K74" s="4"/>
      <c r="L74" s="29"/>
      <c r="M74" s="4"/>
      <c r="N74" s="4"/>
      <c r="O74" s="4"/>
      <c r="P74" s="4"/>
      <c r="Q74" s="4"/>
    </row>
    <row r="75" spans="1:17" x14ac:dyDescent="0.25">
      <c r="A75" s="62"/>
      <c r="B75" s="62"/>
      <c r="C75" s="62"/>
      <c r="D75" s="62"/>
      <c r="E75" s="62"/>
      <c r="F75" s="39"/>
      <c r="G75" s="39"/>
      <c r="H75" s="4"/>
      <c r="I75" s="4"/>
      <c r="J75" s="4"/>
      <c r="K75" s="4"/>
      <c r="L75" s="29"/>
      <c r="M75" s="4"/>
      <c r="N75" s="4"/>
      <c r="O75" s="4"/>
      <c r="P75" s="4"/>
      <c r="Q75" s="4"/>
    </row>
    <row r="76" spans="1:17" x14ac:dyDescent="0.25">
      <c r="A76" s="62"/>
      <c r="B76" s="62"/>
      <c r="C76" s="62"/>
      <c r="D76" s="62"/>
      <c r="E76" s="62"/>
      <c r="F76" s="39"/>
      <c r="G76" s="39"/>
      <c r="H76" s="4"/>
      <c r="I76" s="4"/>
      <c r="J76" s="4"/>
      <c r="K76" s="4"/>
      <c r="L76" s="29"/>
      <c r="M76" s="4"/>
      <c r="N76" s="4"/>
      <c r="O76" s="4"/>
      <c r="P76" s="4"/>
      <c r="Q76" s="4"/>
    </row>
    <row r="77" spans="1:17" x14ac:dyDescent="0.25">
      <c r="A77" s="4"/>
      <c r="B77" s="4"/>
      <c r="C77" s="4"/>
      <c r="D77" s="4"/>
      <c r="E77" s="4"/>
      <c r="F77" s="39"/>
      <c r="G77" s="39"/>
      <c r="H77" s="4"/>
      <c r="I77" s="4"/>
      <c r="J77" s="4"/>
      <c r="K77" s="4"/>
      <c r="L77" s="29"/>
      <c r="M77" s="4"/>
      <c r="N77" s="4"/>
      <c r="O77" s="4"/>
      <c r="P77" s="4"/>
      <c r="Q77" s="4"/>
    </row>
    <row r="78" spans="1:17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23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24" t="s">
        <v>62</v>
      </c>
      <c r="B83" s="54">
        <f>B84+B85+B86</f>
        <v>3.098103006395108</v>
      </c>
      <c r="C83" s="55"/>
      <c r="D83" s="55"/>
      <c r="E83" s="5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24" t="s">
        <v>59</v>
      </c>
      <c r="B84" s="57">
        <v>0.96614335047333655</v>
      </c>
      <c r="C84" s="58"/>
      <c r="D84" s="58"/>
      <c r="E84" s="5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24" t="s">
        <v>60</v>
      </c>
      <c r="B85" s="57">
        <v>0.29614394003639227</v>
      </c>
      <c r="C85" s="58"/>
      <c r="D85" s="58"/>
      <c r="E85" s="59"/>
    </row>
    <row r="86" spans="1:17" ht="30.75" thickBot="1" x14ac:dyDescent="0.3">
      <c r="A86" s="25" t="s">
        <v>61</v>
      </c>
      <c r="B86" s="63">
        <v>1.8358157158853792</v>
      </c>
      <c r="C86" s="64"/>
      <c r="D86" s="64"/>
      <c r="E86" s="6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6" t="s">
        <v>52</v>
      </c>
      <c r="B87" s="27">
        <f>B83</f>
        <v>3.098103006395108</v>
      </c>
      <c r="C87" s="27">
        <f>B83</f>
        <v>3.098103006395108</v>
      </c>
      <c r="D87" s="27">
        <f>B83</f>
        <v>3.098103006395108</v>
      </c>
      <c r="E87" s="27">
        <f>B83</f>
        <v>3.098103006395108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41"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O34:P34"/>
    <mergeCell ref="L35:M35"/>
    <mergeCell ref="O35:P35"/>
    <mergeCell ref="L36:M36"/>
    <mergeCell ref="O36:P36"/>
    <mergeCell ref="L37:M3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A73:E76"/>
    <mergeCell ref="B83:E83"/>
    <mergeCell ref="B84:E84"/>
    <mergeCell ref="B85:E85"/>
    <mergeCell ref="B86:E8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сети РСК</vt:lpstr>
      <vt:lpstr>с шин станций</vt:lpstr>
      <vt:lpstr>по договорам купли-продажи</vt:lpstr>
      <vt:lpstr>для ОАО "Оборонэнергосбыт"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smurygin-ms</cp:lastModifiedBy>
  <cp:lastPrinted>2013-11-14T11:22:33Z</cp:lastPrinted>
  <dcterms:created xsi:type="dcterms:W3CDTF">2012-06-18T12:12:35Z</dcterms:created>
  <dcterms:modified xsi:type="dcterms:W3CDTF">2014-03-14T12:42:37Z</dcterms:modified>
</cp:coreProperties>
</file>