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01 Январь 2015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 calcOnSave="0"/>
</workbook>
</file>

<file path=xl/calcChain.xml><?xml version="1.0" encoding="utf-8"?>
<calcChain xmlns="http://schemas.openxmlformats.org/spreadsheetml/2006/main">
  <c r="G8" i="10" l="1"/>
  <c r="G8" i="9"/>
  <c r="C42" i="10" l="1"/>
  <c r="L61" i="10" s="1"/>
  <c r="E59" i="10" s="1"/>
  <c r="F31" i="10"/>
  <c r="H14" i="10"/>
  <c r="L61" i="9"/>
  <c r="E59" i="9" s="1"/>
  <c r="C42" i="9"/>
  <c r="F31" i="9"/>
  <c r="H14" i="9"/>
  <c r="B85" i="10" l="1"/>
  <c r="B86" i="10"/>
  <c r="B84" i="10"/>
  <c r="B84" i="9" l="1"/>
  <c r="E88" i="9" s="1"/>
  <c r="J8" i="9" s="1"/>
  <c r="B83" i="10"/>
  <c r="B88" i="9" l="1"/>
  <c r="D88" i="9"/>
  <c r="I8" i="9" s="1"/>
  <c r="C88" i="9"/>
  <c r="H8" i="9" s="1"/>
  <c r="C87" i="10"/>
  <c r="H8" i="10" s="1"/>
  <c r="D87" i="10"/>
  <c r="I8" i="10" s="1"/>
  <c r="B87" i="10"/>
  <c r="E87" i="10"/>
  <c r="J8" i="10" s="1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<sst xmlns="http://schemas.openxmlformats.org/spreadsheetml/2006/main" count="136" uniqueCount="62">
  <si>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</si>
  <si>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</si>
  <si>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</si>
  <si>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</si>
  <si>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</si>
  <si>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</si>
  <si>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</si>
  <si>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</si>
  <si>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</si>
  <si>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</si>
  <si>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</si>
  <si>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</si>
  <si>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</si>
  <si>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</si>
  <si>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</si>
  <si>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</si>
  <si>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</si>
  <si>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</si>
  <si>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</si>
  <si>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</si>
  <si>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</si>
  <si>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</si>
  <si>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</si>
  <si>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</si>
  <si>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</si>
  <si>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</si>
  <si>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</si>
  <si>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</si>
  <si>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</si>
  <si>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</si>
  <si>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</si>
  <si>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</si>
  <si>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</si>
  <si>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</si>
  <si>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</si>
  <si>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</si>
  <si>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</si>
  <si>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</si>
  <si>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</si>
  <si>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</si>
  <si>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</si>
  <si>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</si>
  <si>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</si>
  <si>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</si>
  <si>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</si>
  <si>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</si>
  <si>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</si>
  <si>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</si>
  <si>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</si>
  <si>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</si>
  <si>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</si>
  <si>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</si>
  <si>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</si>
  <si>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</si>
  <si>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</si>
  <si>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</si>
  <si>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</si>
  <si>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</si>
  <si>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</si>
  <si>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</si>
  <si>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</si>
  <si>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Январь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</si>
</sst>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"/>
    <numFmt numFmtId="169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4" fontId="1" fillId="3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69" zoomScale="90" zoomScaleNormal="90" workbookViewId="0">
      <selection activeCell="O32" sqref="O32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24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1871.21</v>
      </c>
      <c r="H8" s="28">
        <f t="shared" ref="H8:J8" si="0">ROUND(($H$14+C88),2)</f>
        <v>1871.21</v>
      </c>
      <c r="I8" s="28">
        <f t="shared" si="0"/>
        <v>1871.21</v>
      </c>
      <c r="J8" s="28">
        <f t="shared" si="0"/>
        <v>1871.21</v>
      </c>
      <c r="L8" s="25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43">
        <f>ROUND((K18+B23*K20+F71),3)</f>
        <v>1592.3489999999999</v>
      </c>
      <c r="I14" s="43"/>
      <c r="J14" s="35"/>
      <c r="K14" s="35"/>
      <c r="L14" s="36"/>
      <c r="M14" s="35"/>
      <c r="N14" s="3"/>
      <c r="O14" s="3"/>
      <c r="P14" s="3"/>
      <c r="Q14" s="3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43">
        <v>979.46</v>
      </c>
      <c r="L18" s="43"/>
      <c r="M18" s="35"/>
      <c r="N18" s="3"/>
      <c r="O18" s="3"/>
      <c r="P18" s="3"/>
      <c r="Q18" s="3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43">
        <v>353911.25</v>
      </c>
      <c r="L20" s="43"/>
      <c r="M20" s="35"/>
      <c r="N20" s="3"/>
      <c r="O20" s="3"/>
      <c r="P20" s="23"/>
      <c r="Q20" s="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9"/>
      <c r="Q21" s="2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3"/>
      <c r="Q22" s="23"/>
      <c r="R22" s="30"/>
    </row>
    <row r="23" spans="1:18" x14ac:dyDescent="0.25">
      <c r="A23" s="33" t="s">
        <v>15</v>
      </c>
      <c r="B23" s="44">
        <v>1.7317593103090901E-3</v>
      </c>
      <c r="C23" s="44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30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1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v>1893.375</v>
      </c>
      <c r="L25" s="45"/>
      <c r="M25" s="38"/>
      <c r="N25" s="3"/>
      <c r="O25" s="3"/>
      <c r="P25" s="3"/>
      <c r="Q25" s="3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"/>
      <c r="O26" s="2"/>
      <c r="P26" s="2"/>
      <c r="Q26" s="2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 x14ac:dyDescent="0.25">
      <c r="A28" s="32" t="s">
        <v>18</v>
      </c>
      <c r="B28" s="33"/>
      <c r="C28" s="33"/>
      <c r="D28" s="33"/>
      <c r="E28" s="40"/>
      <c r="F28" s="43">
        <v>0</v>
      </c>
      <c r="G28" s="43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 x14ac:dyDescent="0.25">
      <c r="A31" s="32" t="s">
        <v>20</v>
      </c>
      <c r="B31" s="33"/>
      <c r="C31" s="33"/>
      <c r="D31" s="40"/>
      <c r="E31" s="40"/>
      <c r="F31" s="46">
        <f>SUM(L33:M37)</f>
        <v>913.97132500000021</v>
      </c>
      <c r="G31" s="46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42">
        <v>3.5437530000000002</v>
      </c>
      <c r="M33" s="42"/>
      <c r="N33" s="2"/>
      <c r="O33" s="3"/>
      <c r="P33" s="3"/>
      <c r="Q33" s="2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53">
        <v>531.15962200000013</v>
      </c>
      <c r="M34" s="53"/>
      <c r="N34" s="2"/>
      <c r="O34" s="3"/>
      <c r="P34" s="3"/>
      <c r="Q34" s="2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53">
        <v>98.772816999999989</v>
      </c>
      <c r="M35" s="53"/>
      <c r="N35" s="2"/>
      <c r="O35" s="3"/>
      <c r="P35" s="3"/>
      <c r="Q35" s="2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53">
        <v>172.210082</v>
      </c>
      <c r="M36" s="53"/>
      <c r="N36" s="2"/>
      <c r="O36" s="3"/>
      <c r="P36" s="3"/>
      <c r="Q36" s="2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53">
        <v>108.28505100000001</v>
      </c>
      <c r="M37" s="53"/>
      <c r="N37" s="2"/>
      <c r="O37" s="2"/>
      <c r="P37" s="2"/>
      <c r="Q37" s="2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54">
        <v>363.91629999999998</v>
      </c>
      <c r="K39" s="54"/>
      <c r="L39" s="35"/>
      <c r="M39" s="35"/>
      <c r="N39" s="3"/>
      <c r="O39" s="3"/>
      <c r="P39" s="3"/>
      <c r="Q39" s="3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 x14ac:dyDescent="0.25">
      <c r="A42" s="38" t="s">
        <v>29</v>
      </c>
      <c r="B42" s="38"/>
      <c r="C42" s="43">
        <f>SUM(L45:M50)</f>
        <v>2007.01</v>
      </c>
      <c r="D42" s="43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41"/>
      <c r="M44" s="41"/>
      <c r="N44" s="2"/>
      <c r="O44" s="2"/>
      <c r="P44" s="2"/>
      <c r="Q44" s="2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52">
        <v>565.98500000000001</v>
      </c>
      <c r="M45" s="52"/>
      <c r="N45" s="2"/>
      <c r="O45" s="2"/>
      <c r="P45" s="2"/>
      <c r="Q45" s="2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52">
        <v>438.303</v>
      </c>
      <c r="M46" s="52"/>
      <c r="N46" s="2"/>
      <c r="O46" s="2"/>
      <c r="P46" s="2"/>
      <c r="Q46" s="2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52">
        <v>163.25399999999999</v>
      </c>
      <c r="M47" s="52"/>
      <c r="N47" s="2"/>
      <c r="O47" s="2"/>
      <c r="P47" s="2"/>
      <c r="Q47" s="2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27"/>
      <c r="M48" s="27"/>
      <c r="N48" s="2"/>
      <c r="O48" s="2"/>
      <c r="P48" s="2"/>
      <c r="Q48" s="2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55">
        <v>338.47800000000001</v>
      </c>
      <c r="M49" s="55"/>
      <c r="N49" s="2"/>
      <c r="O49" s="2"/>
      <c r="P49" s="2"/>
      <c r="Q49" s="2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52">
        <v>500.99</v>
      </c>
      <c r="M50" s="52"/>
      <c r="N50" s="2"/>
      <c r="O50" s="2"/>
      <c r="P50" s="2"/>
      <c r="Q50" s="2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 x14ac:dyDescent="0.25">
      <c r="A53" s="32" t="s">
        <v>36</v>
      </c>
      <c r="B53" s="33"/>
      <c r="C53" s="43">
        <v>1237894.1340000001</v>
      </c>
      <c r="D53" s="43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 x14ac:dyDescent="0.25">
      <c r="A56" s="32" t="s">
        <v>38</v>
      </c>
      <c r="B56" s="33"/>
      <c r="C56" s="56">
        <v>0</v>
      </c>
      <c r="D56" s="56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 x14ac:dyDescent="0.25">
      <c r="A59" s="32" t="s">
        <v>40</v>
      </c>
      <c r="B59" s="33"/>
      <c r="C59" s="40"/>
      <c r="D59" s="40"/>
      <c r="E59" s="43">
        <f>SUM(L61:M65)</f>
        <v>728034.51800000004</v>
      </c>
      <c r="F59" s="43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43">
        <f>C42</f>
        <v>2007.01</v>
      </c>
      <c r="M61" s="43"/>
      <c r="N61" s="2"/>
      <c r="O61" s="2"/>
      <c r="P61" s="2"/>
      <c r="Q61" s="2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57">
        <v>378964.277</v>
      </c>
      <c r="M62" s="57"/>
      <c r="N62" s="2"/>
      <c r="O62" s="2"/>
      <c r="P62" s="2"/>
      <c r="Q62" s="2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57">
        <v>66028.271999999997</v>
      </c>
      <c r="M63" s="57"/>
      <c r="N63" s="2"/>
      <c r="O63" s="2"/>
      <c r="P63" s="2"/>
      <c r="Q63" s="2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57">
        <v>182513.18700000001</v>
      </c>
      <c r="M64" s="57"/>
      <c r="N64" s="2"/>
      <c r="O64" s="2"/>
      <c r="P64" s="2"/>
      <c r="Q64" s="2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57">
        <v>98521.771999999997</v>
      </c>
      <c r="M65" s="57"/>
      <c r="N65" s="2"/>
      <c r="O65" s="2"/>
      <c r="P65" s="2"/>
      <c r="Q65" s="2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 x14ac:dyDescent="0.25">
      <c r="A68" s="32" t="s">
        <v>47</v>
      </c>
      <c r="B68" s="33"/>
      <c r="C68" s="43">
        <v>154448</v>
      </c>
      <c r="D68" s="43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 x14ac:dyDescent="0.25">
      <c r="A71" s="35" t="s">
        <v>49</v>
      </c>
      <c r="B71" s="35"/>
      <c r="C71" s="35"/>
      <c r="D71" s="35"/>
      <c r="E71" s="35"/>
      <c r="F71" s="54">
        <v>0</v>
      </c>
      <c r="G71" s="54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6"/>
      <c r="G73" s="26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6"/>
      <c r="G74" s="26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6"/>
      <c r="G75" s="26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6"/>
      <c r="G76" s="26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6"/>
      <c r="G77" s="26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58">
        <v>275.79000000000002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8">
        <f>B85+B86+B87</f>
        <v>3.0670000000000002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1">
        <v>1.151</v>
      </c>
      <c r="C85" s="62"/>
      <c r="D85" s="62"/>
      <c r="E85" s="6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4">
        <v>0.32900000000000001</v>
      </c>
      <c r="C86" s="65"/>
      <c r="D86" s="65"/>
      <c r="E86" s="66"/>
    </row>
    <row r="87" spans="1:17" ht="30.75" thickBot="1" x14ac:dyDescent="0.3">
      <c r="A87" s="20" t="s">
        <v>56</v>
      </c>
      <c r="B87" s="67">
        <v>1.587</v>
      </c>
      <c r="C87" s="68"/>
      <c r="D87" s="68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278.85700000000003</v>
      </c>
      <c r="C88" s="22">
        <f>B83+B84</f>
        <v>278.85700000000003</v>
      </c>
      <c r="D88" s="22">
        <f>B83+B84</f>
        <v>278.85700000000003</v>
      </c>
      <c r="E88" s="22">
        <f>B83+B84</f>
        <v>278.85700000000003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16" zoomScale="80" zoomScaleNormal="80" workbookViewId="0">
      <selection activeCell="J40" sqref="J40"/>
    </sheetView>
  </sheetViews>
  <sheetFormatPr defaultRowHeight="15" x14ac:dyDescent="0.2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31.5" x14ac:dyDescent="0.25">
      <c r="A3" s="1"/>
      <c r="B3" s="1"/>
      <c r="C3" s="1"/>
      <c r="D3" s="1"/>
      <c r="E3" s="1"/>
      <c r="F3" s="24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ROUND(($H$14+$H$14*0.0888*1.1+B87),2)</f>
        <v>1750.96</v>
      </c>
      <c r="H8" s="28">
        <f>ROUND(($H$14+$H$14*0.0888*1.1+C87),2)</f>
        <v>1750.96</v>
      </c>
      <c r="I8" s="28">
        <f>ROUND(($H$14+$H$14*0.0888*1.1+D87),2)</f>
        <v>1750.96</v>
      </c>
      <c r="J8" s="28">
        <f>ROUND(($H$14+$H$14*0.0888*1.1+E87),2)</f>
        <v>1750.96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43">
        <f>ROUND((K18+B23*K20+F71),3)</f>
        <v>1592.3489999999999</v>
      </c>
      <c r="I14" s="43"/>
      <c r="J14" s="35"/>
      <c r="K14" s="35"/>
      <c r="L14" s="36"/>
      <c r="M14" s="35"/>
      <c r="N14" s="3"/>
      <c r="O14" s="3"/>
      <c r="P14" s="3"/>
      <c r="Q14" s="3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43">
        <v>979.46</v>
      </c>
      <c r="L18" s="43"/>
      <c r="M18" s="35"/>
      <c r="N18" s="3"/>
      <c r="O18" s="3"/>
      <c r="P18" s="3"/>
      <c r="Q18" s="3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43">
        <v>353911.25</v>
      </c>
      <c r="L20" s="43"/>
      <c r="M20" s="35"/>
      <c r="N20" s="3"/>
      <c r="O20" s="3"/>
      <c r="P20" s="23"/>
      <c r="Q20" s="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9"/>
      <c r="Q21" s="2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3"/>
      <c r="Q22" s="23"/>
      <c r="R22" s="30"/>
    </row>
    <row r="23" spans="1:18" x14ac:dyDescent="0.25">
      <c r="A23" s="33" t="s">
        <v>15</v>
      </c>
      <c r="B23" s="44">
        <v>1.7317593103090901E-3</v>
      </c>
      <c r="C23" s="44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30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1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v>1893.375</v>
      </c>
      <c r="L25" s="45"/>
      <c r="M25" s="38"/>
      <c r="N25" s="3"/>
      <c r="O25" s="3"/>
      <c r="P25" s="3"/>
      <c r="Q25" s="3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"/>
      <c r="O26" s="2"/>
      <c r="P26" s="2"/>
      <c r="Q26" s="2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 x14ac:dyDescent="0.25">
      <c r="A28" s="32" t="s">
        <v>18</v>
      </c>
      <c r="B28" s="33"/>
      <c r="C28" s="33"/>
      <c r="D28" s="33"/>
      <c r="E28" s="40"/>
      <c r="F28" s="43">
        <v>0</v>
      </c>
      <c r="G28" s="43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 x14ac:dyDescent="0.25">
      <c r="A31" s="32" t="s">
        <v>20</v>
      </c>
      <c r="B31" s="33"/>
      <c r="C31" s="33"/>
      <c r="D31" s="40"/>
      <c r="E31" s="40"/>
      <c r="F31" s="46">
        <f>SUM(L33:M37)</f>
        <v>913.97132500000021</v>
      </c>
      <c r="G31" s="46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42">
        <v>3.5437530000000002</v>
      </c>
      <c r="M33" s="42"/>
      <c r="N33" s="2"/>
      <c r="O33" s="3"/>
      <c r="P33" s="3"/>
      <c r="Q33" s="2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53">
        <v>531.15962200000013</v>
      </c>
      <c r="M34" s="53"/>
      <c r="N34" s="2"/>
      <c r="O34" s="3"/>
      <c r="P34" s="3"/>
      <c r="Q34" s="2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53">
        <v>98.772816999999989</v>
      </c>
      <c r="M35" s="53"/>
      <c r="N35" s="2"/>
      <c r="O35" s="3"/>
      <c r="P35" s="3"/>
      <c r="Q35" s="2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53">
        <v>172.210082</v>
      </c>
      <c r="M36" s="53"/>
      <c r="N36" s="2"/>
      <c r="O36" s="3"/>
      <c r="P36" s="3"/>
      <c r="Q36" s="2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53">
        <v>108.28505100000001</v>
      </c>
      <c r="M37" s="53"/>
      <c r="N37" s="2"/>
      <c r="O37" s="2"/>
      <c r="P37" s="2"/>
      <c r="Q37" s="2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54">
        <v>363.91629999999998</v>
      </c>
      <c r="K39" s="54"/>
      <c r="L39" s="35"/>
      <c r="M39" s="35"/>
      <c r="N39" s="3"/>
      <c r="O39" s="3"/>
      <c r="P39" s="3"/>
      <c r="Q39" s="3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 x14ac:dyDescent="0.25">
      <c r="A42" s="38" t="s">
        <v>29</v>
      </c>
      <c r="B42" s="38"/>
      <c r="C42" s="43">
        <f>SUM(L45:M50)</f>
        <v>2007.01</v>
      </c>
      <c r="D42" s="43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41"/>
      <c r="M44" s="41"/>
      <c r="N44" s="2"/>
      <c r="O44" s="2"/>
      <c r="P44" s="2"/>
      <c r="Q44" s="2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52">
        <v>565.98500000000001</v>
      </c>
      <c r="M45" s="52"/>
      <c r="N45" s="2"/>
      <c r="O45" s="2"/>
      <c r="P45" s="2"/>
      <c r="Q45" s="2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52">
        <v>438.303</v>
      </c>
      <c r="M46" s="52"/>
      <c r="N46" s="2"/>
      <c r="O46" s="2"/>
      <c r="P46" s="2"/>
      <c r="Q46" s="2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52">
        <v>163.25399999999999</v>
      </c>
      <c r="M47" s="52"/>
      <c r="N47" s="2"/>
      <c r="O47" s="2"/>
      <c r="P47" s="2"/>
      <c r="Q47" s="2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27"/>
      <c r="M48" s="27"/>
      <c r="N48" s="2"/>
      <c r="O48" s="2"/>
      <c r="P48" s="2"/>
      <c r="Q48" s="2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55">
        <v>338.47800000000001</v>
      </c>
      <c r="M49" s="55"/>
      <c r="N49" s="2"/>
      <c r="O49" s="2"/>
      <c r="P49" s="2"/>
      <c r="Q49" s="2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52">
        <v>500.99</v>
      </c>
      <c r="M50" s="52"/>
      <c r="N50" s="2"/>
      <c r="O50" s="2"/>
      <c r="P50" s="2"/>
      <c r="Q50" s="2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 x14ac:dyDescent="0.25">
      <c r="A53" s="32" t="s">
        <v>36</v>
      </c>
      <c r="B53" s="33"/>
      <c r="C53" s="43">
        <v>1237894.1340000001</v>
      </c>
      <c r="D53" s="43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 x14ac:dyDescent="0.25">
      <c r="A56" s="32" t="s">
        <v>38</v>
      </c>
      <c r="B56" s="33"/>
      <c r="C56" s="56">
        <v>0</v>
      </c>
      <c r="D56" s="56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 x14ac:dyDescent="0.25">
      <c r="A59" s="32" t="s">
        <v>40</v>
      </c>
      <c r="B59" s="33"/>
      <c r="C59" s="40"/>
      <c r="D59" s="40"/>
      <c r="E59" s="43">
        <f>SUM(L61:M65)</f>
        <v>728034.51800000004</v>
      </c>
      <c r="F59" s="43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43">
        <f>C42</f>
        <v>2007.01</v>
      </c>
      <c r="M61" s="43"/>
      <c r="N61" s="2"/>
      <c r="O61" s="2"/>
      <c r="P61" s="2"/>
      <c r="Q61" s="2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57">
        <v>378964.277</v>
      </c>
      <c r="M62" s="57"/>
      <c r="N62" s="2"/>
      <c r="O62" s="2"/>
      <c r="P62" s="2"/>
      <c r="Q62" s="2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57">
        <v>66028.271999999997</v>
      </c>
      <c r="M63" s="57"/>
      <c r="N63" s="2"/>
      <c r="O63" s="2"/>
      <c r="P63" s="2"/>
      <c r="Q63" s="2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57">
        <v>182513.18700000001</v>
      </c>
      <c r="M64" s="57"/>
      <c r="N64" s="2"/>
      <c r="O64" s="2"/>
      <c r="P64" s="2"/>
      <c r="Q64" s="2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57">
        <v>98521.771999999997</v>
      </c>
      <c r="M65" s="57"/>
      <c r="N65" s="2"/>
      <c r="O65" s="2"/>
      <c r="P65" s="2"/>
      <c r="Q65" s="2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 x14ac:dyDescent="0.25">
      <c r="A68" s="32" t="s">
        <v>47</v>
      </c>
      <c r="B68" s="33"/>
      <c r="C68" s="43">
        <v>154448</v>
      </c>
      <c r="D68" s="43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 x14ac:dyDescent="0.25">
      <c r="A71" s="35" t="s">
        <v>49</v>
      </c>
      <c r="B71" s="35"/>
      <c r="C71" s="35"/>
      <c r="D71" s="35"/>
      <c r="E71" s="35"/>
      <c r="F71" s="54">
        <v>0</v>
      </c>
      <c r="G71" s="54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70" t="s">
        <v>60</v>
      </c>
      <c r="B73" s="71"/>
      <c r="C73" s="71"/>
      <c r="D73" s="71"/>
      <c r="E73" s="71"/>
      <c r="F73" s="26"/>
      <c r="G73" s="26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1"/>
      <c r="B74" s="71"/>
      <c r="C74" s="71"/>
      <c r="D74" s="71"/>
      <c r="E74" s="71"/>
      <c r="F74" s="26"/>
      <c r="G74" s="26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1"/>
      <c r="B75" s="71"/>
      <c r="C75" s="71"/>
      <c r="D75" s="71"/>
      <c r="E75" s="71"/>
      <c r="F75" s="26"/>
      <c r="G75" s="26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1"/>
      <c r="B76" s="71"/>
      <c r="C76" s="71"/>
      <c r="D76" s="71"/>
      <c r="E76" s="71"/>
      <c r="F76" s="26"/>
      <c r="G76" s="26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6"/>
      <c r="G77" s="26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58">
        <f>B84+B85+B86</f>
        <v>3.0670000000000002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2">
        <f>'для РСК(в пределах норм.)'!B85:E85</f>
        <v>1.151</v>
      </c>
      <c r="C84" s="73"/>
      <c r="D84" s="73"/>
      <c r="E84" s="7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2">
        <f>'для РСК(в пределах норм.)'!B86:E86</f>
        <v>0.32900000000000001</v>
      </c>
      <c r="C85" s="73"/>
      <c r="D85" s="73"/>
      <c r="E85" s="74"/>
    </row>
    <row r="86" spans="1:17" ht="30.75" thickBot="1" x14ac:dyDescent="0.3">
      <c r="A86" s="20" t="s">
        <v>56</v>
      </c>
      <c r="B86" s="72">
        <f>'для РСК(в пределах норм.)'!B87:E87</f>
        <v>1.587</v>
      </c>
      <c r="C86" s="73"/>
      <c r="D86" s="73"/>
      <c r="E86" s="7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3.0670000000000002</v>
      </c>
      <c r="C87" s="22">
        <f>B83</f>
        <v>3.0670000000000002</v>
      </c>
      <c r="D87" s="22">
        <f>B83</f>
        <v>3.0670000000000002</v>
      </c>
      <c r="E87" s="22">
        <f>B83</f>
        <v>3.0670000000000002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2015-02-13T10:24:21Z</dcterms:modified>
</cp:coreProperties>
</file>