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C42" i="10"/>
  <c r="L61" s="1"/>
  <c r="E59" s="1"/>
  <c r="F31"/>
  <c r="H14"/>
  <c r="C42" i="9"/>
  <c r="L61" s="1"/>
  <c r="E59" s="1"/>
  <c r="F31"/>
  <c r="H14"/>
  <c r="C42" i="8"/>
  <c r="L61" s="1"/>
  <c r="E59" s="1"/>
  <c r="F31"/>
  <c r="H14"/>
  <c r="C42" i="7"/>
  <c r="L61" s="1"/>
  <c r="E59" s="1"/>
  <c r="F31"/>
  <c r="H14"/>
  <c r="C42" i="6"/>
  <c r="L61" s="1"/>
  <c r="E59" s="1"/>
  <c r="F31"/>
  <c r="H14"/>
  <c r="C42" i="1"/>
  <c r="L61" s="1"/>
  <c r="E59" s="1"/>
  <c r="F31"/>
  <c r="H14"/>
  <c r="B87" i="7" l="1"/>
  <c r="B86" i="8" s="1"/>
  <c r="B86" i="7"/>
  <c r="B85" i="8" s="1"/>
  <c r="B85" i="7"/>
  <c r="B84" i="8" s="1"/>
  <c r="B86" i="6"/>
  <c r="B87"/>
  <c r="B85"/>
  <c r="B87" i="9" l="1"/>
  <c r="B86"/>
  <c r="B85"/>
  <c r="B83" i="8"/>
  <c r="B85" i="10" l="1"/>
  <c r="B84"/>
  <c r="B86"/>
  <c r="B83" l="1"/>
  <c r="B84" i="9"/>
  <c r="B84" i="7"/>
  <c r="B84" i="6"/>
  <c r="B84" i="1"/>
  <c r="E87" i="10" l="1"/>
  <c r="J8" s="1"/>
  <c r="D87"/>
  <c r="I8" s="1"/>
  <c r="B87"/>
  <c r="G8" s="1"/>
  <c r="C87"/>
  <c r="H8" s="1"/>
  <c r="E87" i="8"/>
  <c r="J8" s="1"/>
  <c r="D87"/>
  <c r="I8" s="1"/>
  <c r="C87"/>
  <c r="H8" s="1"/>
  <c r="B87"/>
  <c r="G8" s="1"/>
  <c r="D88" i="9"/>
  <c r="I8" s="1"/>
  <c r="E88"/>
  <c r="J8" s="1"/>
  <c r="B88"/>
  <c r="G8" s="1"/>
  <c r="C88"/>
  <c r="H8" s="1"/>
  <c r="E88" i="7" l="1"/>
  <c r="J8" s="1"/>
  <c r="E88" i="6"/>
  <c r="J8" s="1"/>
  <c r="E88" i="1"/>
  <c r="J8" s="1"/>
  <c r="B88" i="7"/>
  <c r="G8" s="1"/>
  <c r="C88"/>
  <c r="H8" s="1"/>
  <c r="D88"/>
  <c r="I8" s="1"/>
  <c r="B88" i="1"/>
  <c r="G8" s="1"/>
  <c r="C88"/>
  <c r="H8" s="1"/>
  <c r="D88"/>
  <c r="I8" s="1"/>
  <c r="B88" i="6"/>
  <c r="G8" s="1"/>
  <c r="C88"/>
  <c r="H8" s="1"/>
  <c r="D88"/>
  <c r="I8" s="1"/>
</calcChain>
</file>

<file path=xl/sharedStrings.xml><?xml version="1.0" encoding="utf-8"?>
<sst xmlns="http://schemas.openxmlformats.org/spreadsheetml/2006/main" count="413" uniqueCount="71">
  <si>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</si>
  <si>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</si>
  <si>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</si>
  <si>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</si>
  <si>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</si>
  <si>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</si>
  <si>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</si>
  <si>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</si>
  <si>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</si>
  <si>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</si>
  <si>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</si>
  <si>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</si>
  <si>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</si>
  <si>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</si>
  <si>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</si>
  <si>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</si>
  <si>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</si>
  <si>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</si>
  <si>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</si>
  <si>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</si>
  <si>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</si>
  <si>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</si>
  <si>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</si>
  <si>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</si>
  <si>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</si>
  <si>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</si>
  <si>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</si>
  <si>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</si>
  <si>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</si>
  <si>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</si>
  <si>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</si>
  <si>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</si>
  <si>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</si>
  <si>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</si>
  <si>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</si>
  <si>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</si>
  <si>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</si>
  <si>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</si>
  <si>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</si>
  <si>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</si>
  <si>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</si>
  <si>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</si>
  <si>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</si>
  <si>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</si>
  <si>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</si>
  <si>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</si>
  <si>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</si>
  <si>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</si>
  <si>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</si>
  <si>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</si>
  <si>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</si>
  <si>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</si>
  <si>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</si>
  <si>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</si>
  <si>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</si>
  <si>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</si>
  <si>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</si>
  <si>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</si>
  <si>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</si>
  <si>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</si>
  <si>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</si>
  <si>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</si>
  <si>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</si>
  <si>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</si>
  <si>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</si>
  <si>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</si>
  <si>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</si>
  <si>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</si>
  <si>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</si>
  <si>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Октябрь 2014г.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</si>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</sst>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O17" sqref="O17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57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</row>
    <row r="7" spans="1:18">
      <c r="A7" s="67"/>
      <c r="B7" s="67"/>
      <c r="C7" s="67"/>
      <c r="D7" s="67"/>
      <c r="E7" s="67"/>
      <c r="F7" s="67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ROUND(($H$14+$H$14*0.1305*1.1+B88),2)</f>
        <v>2958.83</v>
      </c>
      <c r="H8" s="41">
        <f>ROUND(($H$14+$H$14*0.1305*1.1+C88),2)</f>
        <v>3515.05</v>
      </c>
      <c r="I8" s="41">
        <f>ROUND(($H$14+$H$14*0.1305*1.1+D88),2)</f>
        <v>4231.99</v>
      </c>
      <c r="J8" s="41">
        <f>ROUND(($H$14+$H$14*0.1305*1.1+E88),2)</f>
        <v>5219.54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5" t="s">
        <v>53</v>
      </c>
      <c r="B83" s="37">
        <v>794.07</v>
      </c>
      <c r="C83" s="38">
        <v>1350.29</v>
      </c>
      <c r="D83" s="38">
        <v>2067.23</v>
      </c>
      <c r="E83" s="39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3" t="s">
        <v>66</v>
      </c>
      <c r="B84" s="55">
        <f>B85+B86+B87</f>
        <v>2.4910000000000001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3" t="s">
        <v>59</v>
      </c>
      <c r="B85" s="46">
        <v>0.878</v>
      </c>
      <c r="C85" s="47"/>
      <c r="D85" s="47"/>
      <c r="E85" s="4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3" t="s">
        <v>60</v>
      </c>
      <c r="B86" s="46">
        <v>0.251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46">
        <v>1.3620000000000001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796.56100000000004</v>
      </c>
      <c r="C88" s="26">
        <f>C83+B84</f>
        <v>1352.7809999999999</v>
      </c>
      <c r="D88" s="26">
        <f>D83+B84</f>
        <v>2069.721</v>
      </c>
      <c r="E88" s="27">
        <f>E83+B84</f>
        <v>3057.2710000000002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J8" sqref="J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55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  <c r="R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ROUND(($H$14+$H$14*0.1305*1.1+B88),2)</f>
        <v>2776.15</v>
      </c>
      <c r="H8" s="41">
        <f>ROUND(($H$14+$H$14*0.1305*1.1+C88),2)</f>
        <v>3325.65</v>
      </c>
      <c r="I8" s="41">
        <f>ROUND(($H$14+$H$14*0.1305*1.1+D88),2)</f>
        <v>3749.63</v>
      </c>
      <c r="J8" s="41">
        <f>ROUND(($H$14+$H$14*0.1305*1.1+E88),2)</f>
        <v>4699.84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5" t="s">
        <v>53</v>
      </c>
      <c r="B83" s="37">
        <v>611.3900000000001</v>
      </c>
      <c r="C83" s="38">
        <v>1160.8899999999999</v>
      </c>
      <c r="D83" s="38">
        <v>1584.87</v>
      </c>
      <c r="E83" s="39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2.4910000000000001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3" t="s">
        <v>59</v>
      </c>
      <c r="B85" s="69">
        <f>'сети РСК'!B85:E85</f>
        <v>0.878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'сети РСК'!B86:E86</f>
        <v>0.251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69">
        <f>'сети РСК'!B87:E87</f>
        <v>1.3620000000000001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613.88100000000009</v>
      </c>
      <c r="C88" s="26">
        <f>C83+B84</f>
        <v>1163.3809999999999</v>
      </c>
      <c r="D88" s="26">
        <f>D83+B84</f>
        <v>1587.3609999999999</v>
      </c>
      <c r="E88" s="27">
        <f>E83+B84</f>
        <v>2537.5709999999999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J8" sqref="J8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ROUND(($H$14+$H$14*0.1305*1.1+B88),2)</f>
        <v>2164.7600000000002</v>
      </c>
      <c r="H8" s="41">
        <f>ROUND(($H$14+$H$14*0.1305*1.1+C88),2)</f>
        <v>2164.7600000000002</v>
      </c>
      <c r="I8" s="41">
        <f>ROUND(($H$14+$H$14*0.1305*1.1+D88),2)</f>
        <v>2164.7600000000002</v>
      </c>
      <c r="J8" s="41">
        <f>ROUND(($H$14+$H$14*0.1305*1.1+E88),2)</f>
        <v>2164.7600000000002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5"/>
      <c r="B80" s="35"/>
      <c r="C80" s="35"/>
      <c r="D80" s="35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2"/>
      <c r="B81" s="32"/>
      <c r="C81" s="32"/>
      <c r="D81" s="32"/>
      <c r="E81" s="32"/>
    </row>
    <row r="82" spans="1:17" ht="15.75" thickBot="1">
      <c r="A82" s="22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1"/>
      <c r="B83" s="12" t="s">
        <v>3</v>
      </c>
      <c r="C83" s="13" t="s">
        <v>4</v>
      </c>
      <c r="D83" s="13" t="s">
        <v>5</v>
      </c>
      <c r="E83" s="14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2.4910000000000001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3" t="s">
        <v>59</v>
      </c>
      <c r="B85" s="69">
        <f>'сети РСК'!B85:E85</f>
        <v>0.878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'сети РСК'!B86:E86</f>
        <v>0.251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69">
        <f>'сети РСК'!B87:E87</f>
        <v>1.3620000000000001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B84</f>
        <v>2.4910000000000001</v>
      </c>
      <c r="C88" s="26">
        <f>B84</f>
        <v>2.4910000000000001</v>
      </c>
      <c r="D88" s="26">
        <f>B84</f>
        <v>2.4910000000000001</v>
      </c>
      <c r="E88" s="33">
        <f>B84</f>
        <v>2.4910000000000001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56</v>
      </c>
      <c r="F4" s="17"/>
      <c r="G4" s="17"/>
      <c r="H4" s="21"/>
      <c r="I4" s="2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ROUND(($H$14+B87),2)</f>
        <v>1893.33</v>
      </c>
      <c r="H8" s="41">
        <f t="shared" ref="H8:J8" si="0">ROUND(($H$14+C87),2)</f>
        <v>1893.33</v>
      </c>
      <c r="I8" s="41">
        <f t="shared" si="0"/>
        <v>1893.33</v>
      </c>
      <c r="J8" s="41">
        <f t="shared" si="0"/>
        <v>1893.33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6"/>
      <c r="G72" s="36"/>
      <c r="H72" s="4"/>
      <c r="I72" s="4"/>
      <c r="J72" s="4"/>
      <c r="K72" s="4"/>
      <c r="L72" s="28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3" t="s">
        <v>66</v>
      </c>
      <c r="B83" s="55">
        <f>B84+B85+B86</f>
        <v>2.4910000000000001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3" t="s">
        <v>59</v>
      </c>
      <c r="B84" s="69">
        <f>'по договорам купли-продажи'!B85:E85</f>
        <v>0.878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69">
        <f>'по договорам купли-продажи'!B86:E86</f>
        <v>0.251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4" t="s">
        <v>61</v>
      </c>
      <c r="B86" s="69">
        <f>'по договорам купли-продажи'!B87:E87</f>
        <v>1.3620000000000001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2.4910000000000001</v>
      </c>
      <c r="C87" s="26">
        <f>B83</f>
        <v>2.4910000000000001</v>
      </c>
      <c r="D87" s="26">
        <f>B83</f>
        <v>2.4910000000000001</v>
      </c>
      <c r="E87" s="27">
        <f>B83</f>
        <v>2.4910000000000001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ROUND(($H$14+B88),2)</f>
        <v>2169.12</v>
      </c>
      <c r="H8" s="41">
        <f t="shared" ref="H8:J8" si="0">ROUND(($H$14+C88),2)</f>
        <v>2169.12</v>
      </c>
      <c r="I8" s="41">
        <f t="shared" si="0"/>
        <v>2169.12</v>
      </c>
      <c r="J8" s="41">
        <f t="shared" si="0"/>
        <v>2169.12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 t="s">
        <v>70</v>
      </c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6"/>
      <c r="G72" s="36"/>
      <c r="H72" s="4"/>
      <c r="I72" s="4"/>
      <c r="J72" s="4"/>
      <c r="K72" s="4"/>
      <c r="L72" s="28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5" t="s">
        <v>51</v>
      </c>
      <c r="B83" s="55">
        <v>275.79000000000002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2.4910000000000001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3" t="s">
        <v>59</v>
      </c>
      <c r="B85" s="69">
        <f>'для ОАО "Оборонэнергосбыт"'!B84:E84</f>
        <v>0.878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'для ОАО "Оборонэнергосбыт"'!B85:E85</f>
        <v>0.251</v>
      </c>
      <c r="C86" s="70"/>
      <c r="D86" s="70"/>
      <c r="E86" s="71"/>
    </row>
    <row r="87" spans="1:17" ht="30.75" thickBot="1">
      <c r="A87" s="24" t="s">
        <v>61</v>
      </c>
      <c r="B87" s="69">
        <f>'для ОАО "Оборонэнергосбыт"'!B86:E86</f>
        <v>1.3620000000000001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278.28100000000001</v>
      </c>
      <c r="C88" s="26">
        <f>B83+B84</f>
        <v>278.28100000000001</v>
      </c>
      <c r="D88" s="26">
        <f>B83+B84</f>
        <v>278.28100000000001</v>
      </c>
      <c r="E88" s="26">
        <f>B83+B84</f>
        <v>278.28100000000001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O10" sqref="O10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65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ROUND(($H$14+$H$14*0.088*1.11+B87),2)</f>
        <v>2078.0300000000002</v>
      </c>
      <c r="H8" s="41">
        <f t="shared" ref="H8:J8" si="0">ROUND(($H$14+$H$14*0.088*1.11+C87),2)</f>
        <v>2078.0300000000002</v>
      </c>
      <c r="I8" s="41">
        <f t="shared" si="0"/>
        <v>2078.0300000000002</v>
      </c>
      <c r="J8" s="41">
        <f t="shared" si="0"/>
        <v>2078.0300000000002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1890.838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1084.53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357028.37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2.2583854558727899E-3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1860.0619999999999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971.62894699999993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2.8802880000000002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529.44755099999998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83.514499000000001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255.838222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99.948386999999997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346.99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1610.5299999999997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501.351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331.86200000000002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142.839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293.755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340.72300000000001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1251983.2949999999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864973.84700000007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1610.5299999999997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433307.63099999999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62964.601999999999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279956.24800000002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87134.835999999996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147261.6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0" t="s">
        <v>68</v>
      </c>
      <c r="B73" s="61"/>
      <c r="C73" s="61"/>
      <c r="D73" s="61"/>
      <c r="E73" s="61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61"/>
      <c r="B74" s="61"/>
      <c r="C74" s="61"/>
      <c r="D74" s="61"/>
      <c r="E74" s="61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61"/>
      <c r="B75" s="61"/>
      <c r="C75" s="61"/>
      <c r="D75" s="61"/>
      <c r="E75" s="61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61"/>
      <c r="B76" s="61"/>
      <c r="C76" s="61"/>
      <c r="D76" s="61"/>
      <c r="E76" s="61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3" t="s">
        <v>66</v>
      </c>
      <c r="B83" s="55">
        <f>B84+B85+B86</f>
        <v>2.4910000000000001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3" t="s">
        <v>59</v>
      </c>
      <c r="B84" s="72">
        <f>'для РСК(в пределах норм.)'!B85:E85</f>
        <v>0.878</v>
      </c>
      <c r="C84" s="73"/>
      <c r="D84" s="73"/>
      <c r="E84" s="7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72">
        <f>'для РСК(в пределах норм.)'!B86:E86</f>
        <v>0.251</v>
      </c>
      <c r="C85" s="73"/>
      <c r="D85" s="73"/>
      <c r="E85" s="74"/>
    </row>
    <row r="86" spans="1:17" ht="30.75" thickBot="1">
      <c r="A86" s="24" t="s">
        <v>61</v>
      </c>
      <c r="B86" s="72">
        <f>'для РСК(в пределах норм.)'!B87:E87</f>
        <v>1.3620000000000001</v>
      </c>
      <c r="C86" s="73"/>
      <c r="D86" s="73"/>
      <c r="E86" s="7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2.4910000000000001</v>
      </c>
      <c r="C87" s="26">
        <f>B83</f>
        <v>2.4910000000000001</v>
      </c>
      <c r="D87" s="26">
        <f>B83</f>
        <v>2.4910000000000001</v>
      </c>
      <c r="E87" s="26">
        <f>B83</f>
        <v>2.4910000000000001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2014-11-14T07:23:42Z</dcterms:modified>
</cp:coreProperties>
</file>