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C42" i="9"/>
  <c r="L61" s="1"/>
  <c r="E59" s="1"/>
  <c r="F31"/>
  <c r="H14"/>
  <c r="L61" i="10"/>
  <c r="E59" s="1"/>
  <c r="C42"/>
  <c r="F31"/>
  <c r="H14"/>
  <c r="B87" i="9" l="1"/>
  <c r="B85"/>
  <c r="B86"/>
  <c r="B84" l="1"/>
  <c r="E88" s="1"/>
  <c r="B85" i="10"/>
  <c r="B84"/>
  <c r="B86"/>
  <c r="D88" i="9" l="1"/>
  <c r="C88"/>
  <c r="B88"/>
  <c r="B83" i="10"/>
  <c r="E87" l="1"/>
  <c r="B87"/>
  <c r="D87"/>
  <c r="C87"/>
</calcChain>
</file>

<file path=xl/sharedStrings.xml><?xml version="1.0" encoding="utf-8"?>
<sst xmlns="http://schemas.openxmlformats.org/spreadsheetml/2006/main" count="136" uniqueCount="62">
  <si>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</si>
  <si>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</si>
  <si>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</si>
  <si>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</si>
  <si>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</si>
  <si>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</si>
  <si>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</si>
  <si>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</si>
  <si>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</si>
  <si>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</si>
  <si>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</si>
  <si>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</si>
  <si>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</si>
  <si>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</si>
  <si>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</si>
  <si>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</si>
  <si>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</si>
  <si>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</si>
  <si>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</si>
  <si>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</si>
  <si>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</si>
  <si>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</si>
  <si>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</si>
  <si>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</si>
  <si>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</si>
  <si>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</si>
  <si>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</si>
  <si>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</si>
  <si>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</si>
  <si>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</si>
  <si>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</si>
  <si>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</si>
  <si>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</si>
  <si>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</si>
  <si>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</si>
  <si>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</si>
  <si>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</si>
  <si>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</si>
  <si>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</si>
  <si>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</si>
  <si>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</si>
  <si>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</si>
  <si>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</si>
  <si>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</si>
  <si>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</si>
  <si>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</si>
  <si>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</si>
  <si>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</si>
  <si>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</si>
  <si>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</si>
  <si>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</si>
  <si>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</si>
  <si>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</si>
  <si>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</si>
  <si>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</si>
  <si>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</si>
  <si>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</si>
  <si>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</si>
  <si>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</si>
  <si>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</si>
  <si>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</si>
  <si>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август 2014г.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</si>
</sst>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0000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4" fontId="1" fillId="0" borderId="4" xfId="0" applyNumberFormat="1" applyFont="1" applyFill="1" applyBorder="1"/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4;&#1072;&#1103;%20&#1094;&#1077;&#1085;&#1086;&#1074;&#1072;&#1103;%20&#1082;&#1072;&#1090;&#1077;&#1075;&#1086;&#1088;&#1080;&#1103;.%20&#1055;&#1088;&#1077;&#1076;&#1077;&#1083;&#1100;&#1085;&#1099;&#1077;%20&#1091;&#1088;&#1086;&#1074;&#1085;&#1080;%20&#1085;&#1077;&#1088;&#1077;&#1075;&#1091;&#1083;&#1080;&#1088;&#1091;&#1077;&#1084;&#1099;&#1093;%20&#1094;&#1077;&#1085;%20&#1079;&#1072;%20&#1040;&#1074;&#1075;&#1091;&#1089;&#1090;%202014%20(&#1086;&#1090;%20150&#1082;&#1042;&#1090;%20&#1076;&#1086;%20670&#1082;&#1042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ти РСК"/>
      <sheetName val="с шин станций"/>
      <sheetName val="по договорам купли-продажи"/>
      <sheetName val="для ОАО &quot;Оборонэнергосбыт&quot;"/>
      <sheetName val="для РСК(в пределах норм.)"/>
      <sheetName val="для РСК (сверх норм.)"/>
    </sheetNames>
    <sheetDataSet>
      <sheetData sheetId="0" refreshError="1"/>
      <sheetData sheetId="1" refreshError="1"/>
      <sheetData sheetId="2" refreshError="1"/>
      <sheetData sheetId="3">
        <row r="84">
          <cell r="B84">
            <v>0.998</v>
          </cell>
        </row>
        <row r="85">
          <cell r="B85">
            <v>0.28599999999999998</v>
          </cell>
        </row>
        <row r="86">
          <cell r="B86">
            <v>1.4350000000000001</v>
          </cell>
        </row>
      </sheetData>
      <sheetData sheetId="4">
        <row r="85">
          <cell r="B85">
            <v>0.998</v>
          </cell>
        </row>
        <row r="86">
          <cell r="B86">
            <v>0.28599999999999998</v>
          </cell>
        </row>
        <row r="87">
          <cell r="B87">
            <v>1.4350000000000001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tabSelected="1" zoomScale="90" zoomScaleNormal="90" workbookViewId="0">
      <selection activeCell="M9" sqref="M9"/>
    </sheetView>
  </sheetViews>
  <sheetFormatPr defaultRowHeight="15"/>
  <cols>
    <col min="1" max="1" width="15.85546875" customWidth="1"/>
    <col min="2" max="2" width="9.855468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9.5" customHeight="1">
      <c r="A3" s="1"/>
      <c r="B3" s="1"/>
      <c r="C3" s="1"/>
      <c r="D3" s="1"/>
      <c r="E3" s="1"/>
      <c r="F3" s="26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5" t="s">
        <v>57</v>
      </c>
      <c r="F4" s="16"/>
      <c r="G4" s="16"/>
      <c r="H4" s="15"/>
      <c r="I4" s="15"/>
      <c r="J4" s="15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1"/>
      <c r="M6" s="1"/>
      <c r="N6" s="1"/>
      <c r="O6" s="1"/>
      <c r="P6" s="1"/>
      <c r="Q6" s="1"/>
    </row>
    <row r="7" spans="1:18">
      <c r="A7" s="49"/>
      <c r="B7" s="49"/>
      <c r="C7" s="49"/>
      <c r="D7" s="49"/>
      <c r="E7" s="49"/>
      <c r="F7" s="49"/>
      <c r="G7" s="18" t="s">
        <v>3</v>
      </c>
      <c r="H7" s="18" t="s">
        <v>4</v>
      </c>
      <c r="I7" s="18" t="s">
        <v>5</v>
      </c>
      <c r="J7" s="18" t="s">
        <v>6</v>
      </c>
      <c r="L7" s="1"/>
      <c r="M7" s="1"/>
      <c r="N7" s="1"/>
      <c r="O7" s="1"/>
      <c r="P7" s="1"/>
      <c r="Q7" s="1"/>
    </row>
    <row r="8" spans="1:18">
      <c r="A8" s="17" t="s">
        <v>7</v>
      </c>
      <c r="B8" s="17"/>
      <c r="C8" s="17"/>
      <c r="D8" s="17"/>
      <c r="E8" s="17"/>
      <c r="F8" s="17"/>
      <c r="G8" s="32">
        <v>2217.5700000000002</v>
      </c>
      <c r="H8" s="32">
        <v>2217.5700000000002</v>
      </c>
      <c r="I8" s="32">
        <v>2217.5700000000002</v>
      </c>
      <c r="J8" s="32">
        <v>2217.5700000000002</v>
      </c>
      <c r="L8" s="27"/>
      <c r="M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>
      <c r="A14" s="3" t="s">
        <v>9</v>
      </c>
      <c r="B14" s="3"/>
      <c r="C14" s="3"/>
      <c r="D14" s="3"/>
      <c r="E14" s="3"/>
      <c r="F14" s="3"/>
      <c r="G14" s="3"/>
      <c r="H14" s="45">
        <f>ROUND((K18+B23*K20+F71),3)</f>
        <v>1939.0650000000001</v>
      </c>
      <c r="I14" s="45"/>
      <c r="J14" s="3"/>
      <c r="K14" s="3"/>
      <c r="L14" s="25"/>
      <c r="M14" s="3"/>
      <c r="N14" s="3"/>
      <c r="O14" s="3"/>
      <c r="P14" s="3"/>
      <c r="Q14" s="3"/>
    </row>
    <row r="15" spans="1:18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53">
        <v>1228.6099999999999</v>
      </c>
      <c r="L18" s="53"/>
      <c r="M18" s="3"/>
      <c r="N18" s="3"/>
      <c r="O18" s="3"/>
      <c r="P18" s="3"/>
      <c r="Q18" s="3"/>
    </row>
    <row r="19" spans="1:17">
      <c r="A19" s="2"/>
      <c r="B19" s="2"/>
      <c r="C19" s="2"/>
      <c r="D19" s="2"/>
      <c r="E19" s="2"/>
      <c r="F19" s="2"/>
      <c r="G19" s="2"/>
      <c r="H19" s="2"/>
      <c r="I19" s="2"/>
      <c r="J19" s="2"/>
      <c r="K19" s="19"/>
      <c r="L19" s="19"/>
      <c r="M19" s="2"/>
      <c r="N19" s="2"/>
      <c r="O19" s="2"/>
      <c r="P19" s="19"/>
      <c r="Q19" s="2"/>
    </row>
    <row r="20" spans="1:17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53">
        <v>308447.34999999998</v>
      </c>
      <c r="L20" s="53"/>
      <c r="M20" s="3"/>
      <c r="N20" s="3"/>
      <c r="O20" s="3"/>
      <c r="P20" s="25"/>
      <c r="Q20" s="3"/>
    </row>
    <row r="21" spans="1:17">
      <c r="A21" s="2"/>
      <c r="B21" s="2"/>
      <c r="C21" s="2"/>
      <c r="D21" s="2"/>
      <c r="E21" s="2"/>
      <c r="F21" s="2"/>
      <c r="G21" s="2"/>
      <c r="H21" s="2"/>
      <c r="I21" s="2"/>
      <c r="J21" s="2"/>
      <c r="K21" s="19"/>
      <c r="L21" s="19"/>
      <c r="M21" s="2"/>
      <c r="N21" s="2"/>
      <c r="O21" s="2"/>
      <c r="P21" s="31"/>
      <c r="Q21" s="2"/>
    </row>
    <row r="22" spans="1:17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2" t="s">
        <v>15</v>
      </c>
      <c r="B23" s="44">
        <v>2.28840083435258E-3</v>
      </c>
      <c r="C23" s="44"/>
      <c r="E23" s="2"/>
      <c r="G23" s="2"/>
      <c r="H23" s="25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9">
        <v>1669.1289999999999</v>
      </c>
      <c r="L25" s="39"/>
      <c r="M25" s="4"/>
      <c r="N25" s="3"/>
      <c r="O25" s="3"/>
      <c r="P25" s="3"/>
      <c r="Q25" s="3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6" t="s">
        <v>18</v>
      </c>
      <c r="B28" s="2"/>
      <c r="C28" s="2"/>
      <c r="D28" s="2"/>
      <c r="E28" s="5"/>
      <c r="F28" s="39">
        <v>0</v>
      </c>
      <c r="G28" s="39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s="6" t="s">
        <v>20</v>
      </c>
      <c r="B31" s="2"/>
      <c r="C31" s="2"/>
      <c r="D31" s="5"/>
      <c r="E31" s="5"/>
      <c r="F31" s="39">
        <f>SUM(L33:M37)</f>
        <v>965.98745799999995</v>
      </c>
      <c r="G31" s="39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39">
        <v>2.224437</v>
      </c>
      <c r="M33" s="39"/>
      <c r="N33" s="2"/>
      <c r="O33" s="3"/>
      <c r="P33" s="3"/>
      <c r="Q33" s="2"/>
    </row>
    <row r="34" spans="1:17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47">
        <v>531.42415000000005</v>
      </c>
      <c r="M34" s="47"/>
      <c r="N34" s="2"/>
      <c r="O34" s="3"/>
      <c r="P34" s="3"/>
      <c r="Q34" s="2"/>
    </row>
    <row r="35" spans="1:17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47">
        <v>56.561297000000003</v>
      </c>
      <c r="M35" s="47"/>
      <c r="N35" s="2"/>
      <c r="O35" s="3"/>
      <c r="P35" s="3"/>
      <c r="Q35" s="2"/>
    </row>
    <row r="36" spans="1:17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47">
        <v>358.91393499999998</v>
      </c>
      <c r="M36" s="47"/>
      <c r="N36" s="2"/>
      <c r="O36" s="3"/>
      <c r="P36" s="3"/>
      <c r="Q36" s="2"/>
    </row>
    <row r="37" spans="1:17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47">
        <v>16.863638999999999</v>
      </c>
      <c r="M37" s="47"/>
      <c r="N37" s="2"/>
      <c r="O37" s="2"/>
      <c r="P37" s="2"/>
      <c r="Q37" s="2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9"/>
      <c r="M38" s="29"/>
      <c r="N38" s="2"/>
      <c r="O38" s="2"/>
      <c r="P38" s="2"/>
      <c r="Q38" s="2"/>
    </row>
    <row r="39" spans="1:17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39">
        <v>318.23500000000001</v>
      </c>
      <c r="K39" s="39"/>
      <c r="L39" s="3"/>
      <c r="M39" s="3"/>
      <c r="N39" s="3"/>
      <c r="O39" s="3"/>
      <c r="P39" s="3"/>
      <c r="Q39" s="3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4" t="s">
        <v>29</v>
      </c>
      <c r="B42" s="4"/>
      <c r="C42" s="39">
        <f>SUM(L45:M50)</f>
        <v>1192.875</v>
      </c>
      <c r="D42" s="3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0">
        <v>417.73500000000001</v>
      </c>
      <c r="M45" s="40"/>
      <c r="N45" s="2"/>
      <c r="O45" s="2"/>
      <c r="P45" s="2"/>
      <c r="Q45" s="2"/>
    </row>
    <row r="46" spans="1:17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0">
        <v>227.92099999999999</v>
      </c>
      <c r="M46" s="40"/>
      <c r="N46" s="2"/>
      <c r="O46" s="2"/>
      <c r="P46" s="2"/>
      <c r="Q46" s="2"/>
    </row>
    <row r="47" spans="1:17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0">
        <v>144.01400000000001</v>
      </c>
      <c r="M47" s="40"/>
      <c r="N47" s="2"/>
      <c r="O47" s="2"/>
      <c r="P47" s="2"/>
      <c r="Q47" s="2"/>
    </row>
    <row r="48" spans="1:17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0"/>
      <c r="M48" s="30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2">
        <v>186.34399999999999</v>
      </c>
      <c r="M49" s="42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3">
        <v>216.86099999999999</v>
      </c>
      <c r="M50" s="43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36</v>
      </c>
      <c r="B53" s="2"/>
      <c r="C53" s="39">
        <v>1115964.04</v>
      </c>
      <c r="D53" s="3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6" t="s">
        <v>38</v>
      </c>
      <c r="B56" s="2"/>
      <c r="C56" s="44">
        <v>0</v>
      </c>
      <c r="D56" s="4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6" t="s">
        <v>40</v>
      </c>
      <c r="B59" s="2"/>
      <c r="C59" s="5"/>
      <c r="D59" s="5"/>
      <c r="E59" s="39">
        <f>SUM(L61:M65)</f>
        <v>812706.92299999995</v>
      </c>
      <c r="F59" s="3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5">
        <f>C42</f>
        <v>1192.875</v>
      </c>
      <c r="M61" s="45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6">
        <v>399426.266</v>
      </c>
      <c r="M62" s="46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6">
        <v>34217.504000000001</v>
      </c>
      <c r="M63" s="46"/>
      <c r="N63" s="2"/>
      <c r="O63" s="2"/>
      <c r="P63" s="2"/>
      <c r="Q63" s="2"/>
    </row>
    <row r="64" spans="1:17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6">
        <v>360245.92</v>
      </c>
      <c r="M64" s="46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6">
        <v>17624.358</v>
      </c>
      <c r="M65" s="46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 t="s">
        <v>47</v>
      </c>
      <c r="B68" s="2"/>
      <c r="C68" s="39">
        <v>135058.20000000001</v>
      </c>
      <c r="D68" s="3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3" t="s">
        <v>49</v>
      </c>
      <c r="B71" s="3"/>
      <c r="C71" s="3"/>
      <c r="D71" s="3"/>
      <c r="E71" s="3"/>
      <c r="F71" s="41">
        <v>4.6040000000000001</v>
      </c>
      <c r="G71" s="41"/>
      <c r="H71" s="3"/>
      <c r="I71" s="3"/>
      <c r="J71" s="3"/>
      <c r="K71" s="3"/>
      <c r="L71" s="25"/>
      <c r="M71" s="3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>
      <c r="A73" s="3"/>
      <c r="B73" s="3"/>
      <c r="C73" s="3"/>
      <c r="D73" s="3"/>
      <c r="E73" s="3"/>
      <c r="F73" s="28"/>
      <c r="G73" s="28"/>
      <c r="H73" s="3"/>
      <c r="I73" s="3"/>
      <c r="J73" s="3"/>
      <c r="K73" s="3"/>
      <c r="L73" s="25"/>
      <c r="M73" s="3"/>
      <c r="N73" s="3"/>
      <c r="O73" s="3"/>
      <c r="P73" s="3"/>
      <c r="Q73" s="3"/>
    </row>
    <row r="74" spans="1:17">
      <c r="A74" s="3"/>
      <c r="B74" s="3"/>
      <c r="C74" s="3"/>
      <c r="D74" s="3"/>
      <c r="E74" s="3"/>
      <c r="F74" s="28"/>
      <c r="G74" s="28"/>
      <c r="H74" s="3"/>
      <c r="I74" s="3"/>
      <c r="J74" s="3"/>
      <c r="K74" s="3"/>
      <c r="L74" s="25"/>
      <c r="M74" s="3"/>
      <c r="N74" s="3"/>
      <c r="O74" s="3"/>
      <c r="P74" s="3"/>
      <c r="Q74" s="3"/>
    </row>
    <row r="75" spans="1:17">
      <c r="A75" s="3"/>
      <c r="B75" s="3"/>
      <c r="C75" s="3"/>
      <c r="D75" s="3"/>
      <c r="E75" s="3"/>
      <c r="F75" s="28"/>
      <c r="G75" s="28"/>
      <c r="H75" s="3"/>
      <c r="I75" s="3"/>
      <c r="J75" s="3"/>
      <c r="K75" s="3"/>
      <c r="L75" s="25"/>
      <c r="M75" s="3"/>
      <c r="N75" s="3"/>
      <c r="O75" s="3"/>
      <c r="P75" s="3"/>
      <c r="Q75" s="3"/>
    </row>
    <row r="76" spans="1:17">
      <c r="A76" s="3"/>
      <c r="B76" s="3"/>
      <c r="C76" s="3"/>
      <c r="D76" s="3"/>
      <c r="E76" s="3"/>
      <c r="F76" s="28"/>
      <c r="G76" s="28"/>
      <c r="H76" s="3"/>
      <c r="I76" s="3"/>
      <c r="J76" s="3"/>
      <c r="K76" s="3"/>
      <c r="L76" s="25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8"/>
      <c r="G77" s="28"/>
      <c r="H77" s="3"/>
      <c r="I77" s="3"/>
      <c r="J77" s="3"/>
      <c r="K77" s="3"/>
      <c r="L77" s="25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0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0"/>
      <c r="B82" s="11" t="s">
        <v>3</v>
      </c>
      <c r="C82" s="12" t="s">
        <v>4</v>
      </c>
      <c r="D82" s="12" t="s">
        <v>5</v>
      </c>
      <c r="E82" s="13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4" t="s">
        <v>51</v>
      </c>
      <c r="B83" s="33">
        <v>275.79000000000002</v>
      </c>
      <c r="C83" s="34"/>
      <c r="D83" s="34"/>
      <c r="E83" s="3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1" t="s">
        <v>59</v>
      </c>
      <c r="B84" s="33">
        <f>B85+B86+B87</f>
        <v>2.7190000000000003</v>
      </c>
      <c r="C84" s="34"/>
      <c r="D84" s="34"/>
      <c r="E84" s="3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1" t="s">
        <v>54</v>
      </c>
      <c r="B85" s="36">
        <f>'[1]для ОАО "Оборонэнергосбыт"'!B84:E84</f>
        <v>0.998</v>
      </c>
      <c r="C85" s="37"/>
      <c r="D85" s="37"/>
      <c r="E85" s="3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1" t="s">
        <v>55</v>
      </c>
      <c r="B86" s="36">
        <f>'[1]для ОАО "Оборонэнергосбыт"'!B85:E85</f>
        <v>0.28599999999999998</v>
      </c>
      <c r="C86" s="37"/>
      <c r="D86" s="37"/>
      <c r="E86" s="38"/>
    </row>
    <row r="87" spans="1:17" ht="30.75" thickBot="1">
      <c r="A87" s="22" t="s">
        <v>56</v>
      </c>
      <c r="B87" s="36">
        <f>'[1]для ОАО "Оборонэнергосбыт"'!B86:E86</f>
        <v>1.4350000000000001</v>
      </c>
      <c r="C87" s="37"/>
      <c r="D87" s="37"/>
      <c r="E87" s="3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3" t="s">
        <v>52</v>
      </c>
      <c r="B88" s="24">
        <f>B83+B84</f>
        <v>278.50900000000001</v>
      </c>
      <c r="C88" s="24">
        <f>B83+B84</f>
        <v>278.50900000000001</v>
      </c>
      <c r="D88" s="24">
        <f>B83+B84</f>
        <v>278.50900000000001</v>
      </c>
      <c r="E88" s="24">
        <f>B83+B84</f>
        <v>278.50900000000001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L33:M3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N19" sqref="N19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26" t="s">
        <v>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5" t="s">
        <v>58</v>
      </c>
      <c r="F4" s="16"/>
      <c r="G4" s="16"/>
      <c r="H4" s="15"/>
      <c r="I4" s="15"/>
      <c r="J4" s="15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1"/>
      <c r="M6" s="1"/>
      <c r="N6" s="1"/>
      <c r="O6" s="1"/>
      <c r="P6" s="1"/>
      <c r="Q6" s="1"/>
    </row>
    <row r="7" spans="1:18">
      <c r="A7" s="49"/>
      <c r="B7" s="49"/>
      <c r="C7" s="49"/>
      <c r="D7" s="49"/>
      <c r="E7" s="49"/>
      <c r="F7" s="49"/>
      <c r="G7" s="18" t="s">
        <v>3</v>
      </c>
      <c r="H7" s="18" t="s">
        <v>4</v>
      </c>
      <c r="I7" s="18" t="s">
        <v>5</v>
      </c>
      <c r="J7" s="18" t="s">
        <v>6</v>
      </c>
      <c r="L7" s="1"/>
      <c r="M7" s="1"/>
      <c r="N7" s="1"/>
      <c r="O7" s="1"/>
      <c r="P7" s="1"/>
      <c r="Q7" s="1"/>
    </row>
    <row r="8" spans="1:18">
      <c r="A8" s="17" t="s">
        <v>7</v>
      </c>
      <c r="B8" s="17"/>
      <c r="C8" s="17"/>
      <c r="D8" s="17"/>
      <c r="E8" s="17"/>
      <c r="F8" s="17"/>
      <c r="G8" s="32">
        <v>2131.19</v>
      </c>
      <c r="H8" s="32">
        <v>2131.19</v>
      </c>
      <c r="I8" s="32">
        <v>2131.19</v>
      </c>
      <c r="J8" s="32">
        <v>2131.19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53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6" t="s">
        <v>8</v>
      </c>
      <c r="B13" s="2"/>
      <c r="C13" s="2"/>
      <c r="D13" s="2"/>
      <c r="E13" s="2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>
      <c r="A14" s="3" t="s">
        <v>9</v>
      </c>
      <c r="B14" s="3"/>
      <c r="C14" s="3"/>
      <c r="D14" s="3"/>
      <c r="E14" s="3"/>
      <c r="F14" s="3"/>
      <c r="G14" s="3"/>
      <c r="H14" s="45">
        <f>ROUND((K18+B23*K20+F71),3)</f>
        <v>1939.0650000000001</v>
      </c>
      <c r="I14" s="45"/>
      <c r="J14" s="3"/>
      <c r="K14" s="3"/>
      <c r="L14" s="25"/>
      <c r="M14" s="3"/>
      <c r="N14" s="3"/>
      <c r="O14" s="3"/>
      <c r="P14" s="3"/>
      <c r="Q14" s="3"/>
    </row>
    <row r="15" spans="1:18">
      <c r="A15" s="2" t="s">
        <v>10</v>
      </c>
      <c r="B15" s="2"/>
      <c r="C15" s="2"/>
      <c r="D15" s="2"/>
      <c r="E15" s="2"/>
      <c r="F15" s="2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>
      <c r="A16" s="6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53">
        <v>1228.6099999999999</v>
      </c>
      <c r="L18" s="53"/>
      <c r="M18" s="3"/>
      <c r="N18" s="3"/>
      <c r="O18" s="3"/>
      <c r="P18" s="3"/>
      <c r="Q18" s="3"/>
    </row>
    <row r="19" spans="1:17">
      <c r="A19" s="2"/>
      <c r="B19" s="2"/>
      <c r="C19" s="2"/>
      <c r="D19" s="2"/>
      <c r="E19" s="2"/>
      <c r="F19" s="2"/>
      <c r="G19" s="2"/>
      <c r="H19" s="2"/>
      <c r="I19" s="2"/>
      <c r="J19" s="2"/>
      <c r="K19" s="19"/>
      <c r="L19" s="19"/>
      <c r="M19" s="2"/>
      <c r="N19" s="2"/>
      <c r="O19" s="2"/>
      <c r="P19" s="19"/>
      <c r="Q19" s="2"/>
    </row>
    <row r="20" spans="1:17">
      <c r="A20" s="3" t="s">
        <v>13</v>
      </c>
      <c r="B20" s="3"/>
      <c r="C20" s="3"/>
      <c r="D20" s="3"/>
      <c r="E20" s="3"/>
      <c r="F20" s="3"/>
      <c r="G20" s="3"/>
      <c r="H20" s="3"/>
      <c r="I20" s="3"/>
      <c r="J20" s="4"/>
      <c r="K20" s="53">
        <v>308447.34999999998</v>
      </c>
      <c r="L20" s="53"/>
      <c r="M20" s="3"/>
      <c r="N20" s="3"/>
      <c r="O20" s="3"/>
      <c r="P20" s="25"/>
      <c r="Q20" s="3"/>
    </row>
    <row r="21" spans="1:17">
      <c r="A21" s="2"/>
      <c r="B21" s="2"/>
      <c r="C21" s="2"/>
      <c r="D21" s="2"/>
      <c r="E21" s="2"/>
      <c r="F21" s="2"/>
      <c r="G21" s="2"/>
      <c r="H21" s="2"/>
      <c r="I21" s="2"/>
      <c r="J21" s="2"/>
      <c r="K21" s="19"/>
      <c r="L21" s="19"/>
      <c r="M21" s="2"/>
      <c r="N21" s="2"/>
      <c r="O21" s="2"/>
      <c r="P21" s="31"/>
      <c r="Q21" s="2"/>
    </row>
    <row r="22" spans="1:17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2" t="s">
        <v>15</v>
      </c>
      <c r="B23" s="44">
        <v>2.28840083435258E-3</v>
      </c>
      <c r="C23" s="44"/>
      <c r="E23" s="2"/>
      <c r="G23" s="2"/>
      <c r="H23" s="25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3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9">
        <v>1669.1289999999999</v>
      </c>
      <c r="L25" s="39"/>
      <c r="M25" s="4"/>
      <c r="N25" s="3"/>
      <c r="O25" s="3"/>
      <c r="P25" s="3"/>
      <c r="Q25" s="3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6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6" t="s">
        <v>18</v>
      </c>
      <c r="B28" s="2"/>
      <c r="C28" s="2"/>
      <c r="D28" s="2"/>
      <c r="E28" s="5"/>
      <c r="F28" s="39">
        <v>0</v>
      </c>
      <c r="G28" s="39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s="6" t="s">
        <v>20</v>
      </c>
      <c r="B31" s="2"/>
      <c r="C31" s="2"/>
      <c r="D31" s="5"/>
      <c r="E31" s="5"/>
      <c r="F31" s="39">
        <f>SUM(L33:M37)</f>
        <v>965.98745799999995</v>
      </c>
      <c r="G31" s="39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A32" s="6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6" t="s">
        <v>22</v>
      </c>
      <c r="H33" s="2"/>
      <c r="I33" s="2"/>
      <c r="J33" s="1"/>
      <c r="K33" s="2"/>
      <c r="L33" s="39">
        <v>2.224437</v>
      </c>
      <c r="M33" s="39"/>
      <c r="N33" s="2"/>
      <c r="O33" s="3"/>
      <c r="P33" s="3"/>
      <c r="Q33" s="2"/>
    </row>
    <row r="34" spans="1:17">
      <c r="A34" s="2"/>
      <c r="B34" s="2"/>
      <c r="C34" s="2"/>
      <c r="D34" s="2"/>
      <c r="E34" s="2"/>
      <c r="F34" s="2"/>
      <c r="G34" s="6" t="s">
        <v>23</v>
      </c>
      <c r="H34" s="2"/>
      <c r="I34" s="2"/>
      <c r="J34" s="1"/>
      <c r="K34" s="2"/>
      <c r="L34" s="47">
        <v>531.42415000000005</v>
      </c>
      <c r="M34" s="47"/>
      <c r="N34" s="2"/>
      <c r="O34" s="3"/>
      <c r="P34" s="3"/>
      <c r="Q34" s="2"/>
    </row>
    <row r="35" spans="1:17">
      <c r="A35" s="2"/>
      <c r="B35" s="2"/>
      <c r="C35" s="2"/>
      <c r="D35" s="2"/>
      <c r="E35" s="2"/>
      <c r="F35" s="2"/>
      <c r="G35" s="6" t="s">
        <v>24</v>
      </c>
      <c r="H35" s="2"/>
      <c r="I35" s="2"/>
      <c r="J35" s="1"/>
      <c r="K35" s="2"/>
      <c r="L35" s="47">
        <v>56.561297000000003</v>
      </c>
      <c r="M35" s="47"/>
      <c r="N35" s="2"/>
      <c r="O35" s="3"/>
      <c r="P35" s="3"/>
      <c r="Q35" s="2"/>
    </row>
    <row r="36" spans="1:17">
      <c r="A36" s="2"/>
      <c r="B36" s="2"/>
      <c r="C36" s="2"/>
      <c r="D36" s="2"/>
      <c r="E36" s="2"/>
      <c r="F36" s="2"/>
      <c r="G36" s="6" t="s">
        <v>25</v>
      </c>
      <c r="H36" s="2"/>
      <c r="I36" s="2"/>
      <c r="J36" s="1"/>
      <c r="K36" s="2"/>
      <c r="L36" s="47">
        <v>358.91393499999998</v>
      </c>
      <c r="M36" s="47"/>
      <c r="N36" s="2"/>
      <c r="O36" s="3"/>
      <c r="P36" s="3"/>
      <c r="Q36" s="2"/>
    </row>
    <row r="37" spans="1:17">
      <c r="A37" s="2"/>
      <c r="B37" s="2"/>
      <c r="C37" s="2"/>
      <c r="D37" s="2"/>
      <c r="E37" s="2"/>
      <c r="F37" s="2"/>
      <c r="G37" s="6" t="s">
        <v>26</v>
      </c>
      <c r="H37" s="2"/>
      <c r="I37" s="2"/>
      <c r="J37" s="1"/>
      <c r="K37" s="2"/>
      <c r="L37" s="47">
        <v>16.863638999999999</v>
      </c>
      <c r="M37" s="47"/>
      <c r="N37" s="2"/>
      <c r="O37" s="2"/>
      <c r="P37" s="2"/>
      <c r="Q37" s="2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9"/>
      <c r="M38" s="29"/>
      <c r="N38" s="2"/>
      <c r="O38" s="2"/>
      <c r="P38" s="2"/>
      <c r="Q38" s="2"/>
    </row>
    <row r="39" spans="1:17">
      <c r="A39" s="3" t="s">
        <v>27</v>
      </c>
      <c r="B39" s="3"/>
      <c r="C39" s="3"/>
      <c r="D39" s="3"/>
      <c r="E39" s="3"/>
      <c r="F39" s="3"/>
      <c r="G39" s="3"/>
      <c r="H39" s="3"/>
      <c r="I39" s="3"/>
      <c r="J39" s="39">
        <v>318.23500000000001</v>
      </c>
      <c r="K39" s="39"/>
      <c r="L39" s="3"/>
      <c r="M39" s="3"/>
      <c r="N39" s="3"/>
      <c r="O39" s="3"/>
      <c r="P39" s="3"/>
      <c r="Q39" s="3"/>
    </row>
    <row r="40" spans="1: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6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4" t="s">
        <v>29</v>
      </c>
      <c r="B42" s="4"/>
      <c r="C42" s="39">
        <f>SUM(L45:M50)</f>
        <v>1192.875</v>
      </c>
      <c r="D42" s="3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>
      <c r="A43" s="6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8"/>
      <c r="M44" s="8"/>
      <c r="N44" s="2"/>
      <c r="O44" s="2"/>
      <c r="P44" s="2"/>
      <c r="Q44" s="2"/>
    </row>
    <row r="45" spans="1:17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40">
        <v>417.73500000000001</v>
      </c>
      <c r="M45" s="40"/>
      <c r="N45" s="2"/>
      <c r="O45" s="2"/>
      <c r="P45" s="2"/>
      <c r="Q45" s="2"/>
    </row>
    <row r="46" spans="1:17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40">
        <v>227.92099999999999</v>
      </c>
      <c r="M46" s="40"/>
      <c r="N46" s="2"/>
      <c r="O46" s="2"/>
      <c r="P46" s="2"/>
      <c r="Q46" s="2"/>
    </row>
    <row r="47" spans="1:17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0">
        <v>144.01400000000001</v>
      </c>
      <c r="M47" s="40"/>
      <c r="N47" s="2"/>
      <c r="O47" s="2"/>
      <c r="P47" s="2"/>
      <c r="Q47" s="2"/>
    </row>
    <row r="48" spans="1:17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30"/>
      <c r="M48" s="30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42">
        <v>186.34399999999999</v>
      </c>
      <c r="M49" s="42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43">
        <v>216.86099999999999</v>
      </c>
      <c r="M50" s="43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6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36</v>
      </c>
      <c r="B53" s="2"/>
      <c r="C53" s="39">
        <v>1115964.04</v>
      </c>
      <c r="D53" s="3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6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6" t="s">
        <v>38</v>
      </c>
      <c r="B56" s="2"/>
      <c r="C56" s="44">
        <v>0</v>
      </c>
      <c r="D56" s="4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6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6" t="s">
        <v>40</v>
      </c>
      <c r="B59" s="2"/>
      <c r="C59" s="5"/>
      <c r="D59" s="5"/>
      <c r="E59" s="39">
        <f>SUM(L61:M65)</f>
        <v>812706.92299999995</v>
      </c>
      <c r="F59" s="3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2"/>
      <c r="F61" s="2"/>
      <c r="G61" s="6" t="s">
        <v>41</v>
      </c>
      <c r="H61" s="2"/>
      <c r="I61" s="2"/>
      <c r="J61" s="2"/>
      <c r="K61" s="2"/>
      <c r="L61" s="45">
        <f>C42</f>
        <v>1192.875</v>
      </c>
      <c r="M61" s="45"/>
      <c r="N61" s="2"/>
      <c r="O61" s="2"/>
      <c r="P61" s="2"/>
      <c r="Q61" s="2"/>
    </row>
    <row r="62" spans="1:17">
      <c r="A62" s="2"/>
      <c r="B62" s="2"/>
      <c r="C62" s="2"/>
      <c r="D62" s="2"/>
      <c r="E62" s="2"/>
      <c r="F62" s="2"/>
      <c r="G62" s="6" t="s">
        <v>42</v>
      </c>
      <c r="H62" s="2"/>
      <c r="I62" s="2"/>
      <c r="J62" s="2"/>
      <c r="K62" s="2"/>
      <c r="L62" s="46">
        <v>399426.266</v>
      </c>
      <c r="M62" s="46"/>
      <c r="N62" s="2"/>
      <c r="O62" s="2"/>
      <c r="P62" s="2"/>
      <c r="Q62" s="2"/>
    </row>
    <row r="63" spans="1:17">
      <c r="A63" s="2"/>
      <c r="B63" s="2"/>
      <c r="C63" s="2"/>
      <c r="D63" s="2"/>
      <c r="E63" s="2"/>
      <c r="F63" s="2"/>
      <c r="G63" s="6" t="s">
        <v>43</v>
      </c>
      <c r="H63" s="2"/>
      <c r="I63" s="2"/>
      <c r="J63" s="2"/>
      <c r="K63" s="2"/>
      <c r="L63" s="46">
        <v>34217.504000000001</v>
      </c>
      <c r="M63" s="46"/>
      <c r="N63" s="2"/>
      <c r="O63" s="2"/>
      <c r="P63" s="2"/>
      <c r="Q63" s="2"/>
    </row>
    <row r="64" spans="1:17">
      <c r="A64" s="2"/>
      <c r="B64" s="2"/>
      <c r="C64" s="2"/>
      <c r="D64" s="2"/>
      <c r="E64" s="2"/>
      <c r="F64" s="2"/>
      <c r="G64" s="6" t="s">
        <v>44</v>
      </c>
      <c r="H64" s="2"/>
      <c r="I64" s="2"/>
      <c r="J64" s="2"/>
      <c r="K64" s="2"/>
      <c r="L64" s="46">
        <v>360245.92</v>
      </c>
      <c r="M64" s="46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6" t="s">
        <v>45</v>
      </c>
      <c r="H65" s="2"/>
      <c r="I65" s="2"/>
      <c r="J65" s="2"/>
      <c r="K65" s="2"/>
      <c r="L65" s="46">
        <v>17624.358</v>
      </c>
      <c r="M65" s="46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 t="s">
        <v>47</v>
      </c>
      <c r="B68" s="2"/>
      <c r="C68" s="39">
        <v>135058.20000000001</v>
      </c>
      <c r="D68" s="3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6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3" t="s">
        <v>49</v>
      </c>
      <c r="B71" s="3"/>
      <c r="C71" s="3"/>
      <c r="D71" s="3"/>
      <c r="E71" s="3"/>
      <c r="F71" s="41">
        <v>4.6040000000000001</v>
      </c>
      <c r="G71" s="41"/>
      <c r="H71" s="3"/>
      <c r="I71" s="3"/>
      <c r="J71" s="3"/>
      <c r="K71" s="3"/>
      <c r="L71" s="25"/>
      <c r="M71" s="3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>
      <c r="A73" s="54" t="s">
        <v>60</v>
      </c>
      <c r="B73" s="55"/>
      <c r="C73" s="55"/>
      <c r="D73" s="55"/>
      <c r="E73" s="55"/>
      <c r="F73" s="28"/>
      <c r="G73" s="28"/>
      <c r="H73" s="3"/>
      <c r="I73" s="3"/>
      <c r="J73" s="3"/>
      <c r="K73" s="3"/>
      <c r="L73" s="25"/>
      <c r="M73" s="3"/>
      <c r="N73" s="3"/>
      <c r="O73" s="3"/>
      <c r="P73" s="3"/>
      <c r="Q73" s="3"/>
    </row>
    <row r="74" spans="1:17">
      <c r="A74" s="55"/>
      <c r="B74" s="55"/>
      <c r="C74" s="55"/>
      <c r="D74" s="55"/>
      <c r="E74" s="55"/>
      <c r="F74" s="28"/>
      <c r="G74" s="28"/>
      <c r="H74" s="3"/>
      <c r="I74" s="3"/>
      <c r="J74" s="3"/>
      <c r="K74" s="3"/>
      <c r="L74" s="25"/>
      <c r="M74" s="3"/>
      <c r="N74" s="3"/>
      <c r="O74" s="3"/>
      <c r="P74" s="3"/>
      <c r="Q74" s="3"/>
    </row>
    <row r="75" spans="1:17">
      <c r="A75" s="55"/>
      <c r="B75" s="55"/>
      <c r="C75" s="55"/>
      <c r="D75" s="55"/>
      <c r="E75" s="55"/>
      <c r="F75" s="28"/>
      <c r="G75" s="28"/>
      <c r="H75" s="3"/>
      <c r="I75" s="3"/>
      <c r="J75" s="3"/>
      <c r="K75" s="3"/>
      <c r="L75" s="25"/>
      <c r="M75" s="3"/>
      <c r="N75" s="3"/>
      <c r="O75" s="3"/>
      <c r="P75" s="3"/>
      <c r="Q75" s="3"/>
    </row>
    <row r="76" spans="1:17">
      <c r="A76" s="55"/>
      <c r="B76" s="55"/>
      <c r="C76" s="55"/>
      <c r="D76" s="55"/>
      <c r="E76" s="55"/>
      <c r="F76" s="28"/>
      <c r="G76" s="28"/>
      <c r="H76" s="3"/>
      <c r="I76" s="3"/>
      <c r="J76" s="3"/>
      <c r="K76" s="3"/>
      <c r="L76" s="25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28"/>
      <c r="G77" s="28"/>
      <c r="H77" s="3"/>
      <c r="I77" s="3"/>
      <c r="J77" s="3"/>
      <c r="K77" s="3"/>
      <c r="L77" s="25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0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0"/>
      <c r="B82" s="11" t="s">
        <v>3</v>
      </c>
      <c r="C82" s="12" t="s">
        <v>4</v>
      </c>
      <c r="D82" s="12" t="s">
        <v>5</v>
      </c>
      <c r="E82" s="13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1" t="s">
        <v>59</v>
      </c>
      <c r="B83" s="33">
        <f>B84+B85+B86</f>
        <v>2.7190000000000003</v>
      </c>
      <c r="C83" s="34"/>
      <c r="D83" s="34"/>
      <c r="E83" s="3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1" t="s">
        <v>54</v>
      </c>
      <c r="B84" s="36">
        <f>'[1]для РСК(в пределах норм.)'!B85:E85</f>
        <v>0.998</v>
      </c>
      <c r="C84" s="37"/>
      <c r="D84" s="37"/>
      <c r="E84" s="3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1" t="s">
        <v>55</v>
      </c>
      <c r="B85" s="36">
        <f>'[1]для РСК(в пределах норм.)'!B86:E86</f>
        <v>0.28599999999999998</v>
      </c>
      <c r="C85" s="37"/>
      <c r="D85" s="37"/>
      <c r="E85" s="38"/>
    </row>
    <row r="86" spans="1:17" ht="30.75" thickBot="1">
      <c r="A86" s="22" t="s">
        <v>56</v>
      </c>
      <c r="B86" s="36">
        <f>'[1]для РСК(в пределах норм.)'!B87:E87</f>
        <v>1.4350000000000001</v>
      </c>
      <c r="C86" s="37"/>
      <c r="D86" s="37"/>
      <c r="E86" s="3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3" t="s">
        <v>52</v>
      </c>
      <c r="B87" s="24">
        <f>B83</f>
        <v>2.7190000000000003</v>
      </c>
      <c r="C87" s="24">
        <f>B83</f>
        <v>2.7190000000000003</v>
      </c>
      <c r="D87" s="24">
        <f>B83</f>
        <v>2.7190000000000003</v>
      </c>
      <c r="E87" s="24">
        <f>B83</f>
        <v>2.7190000000000003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L33:M3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2014-09-15T09:06:29Z</dcterms:modified>
</cp:coreProperties>
</file>