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20" windowWidth="15480" windowHeight="9180"/>
  </bookViews>
  <sheets>
    <sheet name="Полезный отпуск" sheetId="9" r:id="rId1"/>
  </sheets>
  <calcPr calcId="125725" calcMode="manual"/>
</workbook>
</file>

<file path=xl/calcChain.xml><?xml version="1.0" encoding="utf-8"?>
<calcChain xmlns="http://schemas.openxmlformats.org/spreadsheetml/2006/main">
  <c r="C646" i="9"/>
  <c r="C500"/>
  <c r="C227"/>
  <c r="C225"/>
  <c r="C224" s="1"/>
  <c r="C208"/>
  <c r="C207" s="1"/>
  <c r="C211"/>
  <c r="C106"/>
  <c r="C9"/>
  <c r="C8"/>
  <c r="C169" l="1"/>
  <c r="C571" l="1"/>
  <c r="C624" l="1"/>
  <c r="C403"/>
  <c r="C396"/>
  <c r="C121"/>
  <c r="C243" l="1"/>
  <c r="C111" l="1"/>
  <c r="C549" l="1"/>
  <c r="C229"/>
  <c r="C377" l="1"/>
  <c r="C594" l="1"/>
  <c r="C636"/>
  <c r="C462"/>
  <c r="C449"/>
  <c r="C416"/>
  <c r="C361"/>
  <c r="C297"/>
  <c r="C286"/>
  <c r="C252" l="1"/>
  <c r="C222"/>
  <c r="C197"/>
  <c r="C160"/>
  <c r="C137"/>
  <c r="C143"/>
  <c r="C103"/>
  <c r="C92"/>
  <c r="C34"/>
  <c r="C39"/>
  <c r="C22"/>
  <c r="C583" l="1"/>
  <c r="C507"/>
  <c r="C512"/>
  <c r="C510"/>
  <c r="C506" l="1"/>
  <c r="C644" l="1"/>
  <c r="C130"/>
  <c r="C45"/>
  <c r="C50"/>
  <c r="C54"/>
  <c r="C44" l="1"/>
  <c r="C561"/>
  <c r="C109"/>
  <c r="C642"/>
  <c r="C640"/>
  <c r="C309"/>
  <c r="C308" s="1"/>
  <c r="C314"/>
  <c r="C277"/>
  <c r="C28"/>
  <c r="C27" s="1"/>
  <c r="C105" l="1"/>
  <c r="C639"/>
  <c r="C12"/>
  <c r="C632" l="1"/>
  <c r="C568"/>
  <c r="C114"/>
  <c r="C318" l="1"/>
  <c r="C83"/>
  <c r="C609" l="1"/>
  <c r="C233" l="1"/>
  <c r="C503" l="1"/>
  <c r="C323" l="1"/>
  <c r="C537" l="1"/>
  <c r="C534"/>
  <c r="C379"/>
  <c r="C373"/>
  <c r="C180"/>
  <c r="C176"/>
  <c r="C497"/>
  <c r="C496" s="1"/>
  <c r="C214"/>
  <c r="C372" l="1"/>
  <c r="C175"/>
  <c r="C533"/>
  <c r="C616" l="1"/>
  <c r="C613"/>
  <c r="C612" l="1"/>
  <c r="C546" l="1"/>
  <c r="C545" l="1"/>
  <c r="C301"/>
  <c r="C294"/>
  <c r="C240"/>
  <c r="C628" l="1"/>
  <c r="C627" s="1"/>
  <c r="C341"/>
  <c r="C557"/>
  <c r="C622"/>
  <c r="C619"/>
  <c r="C382"/>
  <c r="C597"/>
  <c r="C400"/>
  <c r="C399" s="1"/>
  <c r="C354"/>
  <c r="C349"/>
  <c r="C618" l="1"/>
  <c r="C556"/>
  <c r="C437"/>
  <c r="C422" l="1"/>
  <c r="C479"/>
  <c r="C305"/>
  <c r="C605"/>
  <c r="C453"/>
  <c r="C452" s="1"/>
  <c r="C601" l="1"/>
  <c r="C282" l="1"/>
  <c r="C276" s="1"/>
  <c r="C141" l="1"/>
  <c r="C136" s="1"/>
  <c r="C590"/>
  <c r="C586"/>
  <c r="C433"/>
  <c r="C432" s="1"/>
  <c r="C578"/>
  <c r="C273"/>
  <c r="C585" l="1"/>
  <c r="C576"/>
  <c r="C574"/>
  <c r="C573" l="1"/>
  <c r="C392"/>
  <c r="C391" s="1"/>
  <c r="C564"/>
  <c r="C563" s="1"/>
  <c r="C552"/>
  <c r="C543"/>
  <c r="C540"/>
  <c r="C528"/>
  <c r="C526"/>
  <c r="C522"/>
  <c r="C519"/>
  <c r="C516"/>
  <c r="C492"/>
  <c r="C490"/>
  <c r="C487"/>
  <c r="C482"/>
  <c r="C476"/>
  <c r="C475" s="1"/>
  <c r="C473"/>
  <c r="C470"/>
  <c r="C465"/>
  <c r="C464" s="1"/>
  <c r="C460"/>
  <c r="C458"/>
  <c r="C446"/>
  <c r="C443"/>
  <c r="C428"/>
  <c r="C427" s="1"/>
  <c r="C418"/>
  <c r="C413"/>
  <c r="C409"/>
  <c r="C406"/>
  <c r="C387"/>
  <c r="C370"/>
  <c r="C365"/>
  <c r="C358"/>
  <c r="C353" s="1"/>
  <c r="C344"/>
  <c r="C338"/>
  <c r="C335"/>
  <c r="C333"/>
  <c r="C328"/>
  <c r="C290"/>
  <c r="C289" s="1"/>
  <c r="C270"/>
  <c r="C266"/>
  <c r="C263"/>
  <c r="C256"/>
  <c r="C255" s="1"/>
  <c r="C249"/>
  <c r="C246"/>
  <c r="C236"/>
  <c r="C235" s="1"/>
  <c r="C219"/>
  <c r="C213" s="1"/>
  <c r="C205"/>
  <c r="C200" s="1"/>
  <c r="C201"/>
  <c r="C194"/>
  <c r="C191"/>
  <c r="C187"/>
  <c r="C183"/>
  <c r="C171"/>
  <c r="C166"/>
  <c r="C163"/>
  <c r="C156"/>
  <c r="C152"/>
  <c r="C149"/>
  <c r="C146"/>
  <c r="C133"/>
  <c r="C125"/>
  <c r="C118"/>
  <c r="C113" s="1"/>
  <c r="C100"/>
  <c r="C97"/>
  <c r="C88"/>
  <c r="C78"/>
  <c r="C74"/>
  <c r="C70" s="1"/>
  <c r="C71"/>
  <c r="C68"/>
  <c r="C64"/>
  <c r="C59"/>
  <c r="C17"/>
  <c r="C7"/>
  <c r="C77" l="1"/>
  <c r="C6"/>
  <c r="C457"/>
  <c r="C442"/>
  <c r="C408"/>
  <c r="C245"/>
  <c r="C190"/>
  <c r="C151"/>
  <c r="C96"/>
  <c r="C162"/>
  <c r="C124"/>
  <c r="C300"/>
  <c r="C145"/>
  <c r="C515"/>
  <c r="C337"/>
  <c r="C332"/>
  <c r="C269"/>
  <c r="C262"/>
  <c r="C539"/>
  <c r="C521"/>
  <c r="C486"/>
  <c r="C469"/>
  <c r="C381"/>
  <c r="C364"/>
  <c r="C58"/>
  <c r="C5" l="1"/>
</calcChain>
</file>

<file path=xl/sharedStrings.xml><?xml version="1.0" encoding="utf-8"?>
<sst xmlns="http://schemas.openxmlformats.org/spreadsheetml/2006/main" count="644" uniqueCount="118">
  <si>
    <t>Итого</t>
  </si>
  <si>
    <t>ООО "Отдых"</t>
  </si>
  <si>
    <t>ВН</t>
  </si>
  <si>
    <t>НН</t>
  </si>
  <si>
    <t>ЗАО "ССК"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</si>
  <si>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</si>
  <si>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</si>
  <si>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</si>
  <si>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</si>
  <si>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</si>
  <si>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</si>
  <si>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</si>
  <si>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</si>
  <si>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</si>
  <si>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</si>
  <si>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</si>
  <si>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</si>
  <si>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</si>
  <si>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</si>
  <si>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</si>
  <si>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</si>
  <si>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</si>
  <si>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 xml:space="preserve">ОАО "Тяжмаш"  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</si>
  <si>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</si>
  <si>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</si>
  <si>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</si>
  <si>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</si>
  <si>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</si>
  <si>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</si>
  <si>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</si>
  <si>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</si>
  <si>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</si>
  <si>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</si>
  <si>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</si>
  <si>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</si>
  <si>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</si>
  <si>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</si>
  <si>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</si>
  <si>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</si>
  <si>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</si>
  <si>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</si>
  <si>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</si>
  <si>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</si>
  <si>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</si>
  <si>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</si>
  <si>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</si>
  <si>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</si>
  <si>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</si>
  <si>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</si>
  <si>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</si>
  <si>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</si>
  <si>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</si>
  <si>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</si>
  <si>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</si>
  <si>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</si>
  <si>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</si>
  <si>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</si>
  <si>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</si>
  <si>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</si>
  <si>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</si>
  <si>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</si>
  <si>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</si>
  <si>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</si>
  <si>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ООО "УЭС"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</si>
  <si>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</si>
  <si>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</si>
  <si>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</si>
  <si>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</si>
  <si>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</si>
  <si>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</si>
  <si>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</si>
  <si>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</si>
  <si>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</si>
  <si>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</si>
  <si>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</si>
  <si>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</si>
  <si>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</si>
  <si>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</si>
  <si>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</si>
  <si>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</si>
  <si>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</si>
  <si>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</si>
  <si>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</si>
  <si>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</si>
  <si>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</si>
  <si>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</si>
  <si>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</si>
  <si>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</si>
  <si>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</si>
  <si>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</si>
  <si>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</si>
  <si>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</si>
  <si>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</si>
  <si>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Прочие потребители (двухставочный тариф)</t>
  </si>
  <si>
    <t xml:space="preserve">ООО "Спецавтоматика" </t>
  </si>
  <si>
    <t>Потребители ПМ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</si>
  <si>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</si>
  <si>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</si>
  <si>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</si>
  <si>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</si>
  <si>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</si>
  <si>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</si>
  <si>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</si>
  <si>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Южно-Уральская дирекция ОАО "РЖД"</t>
  </si>
  <si>
    <t>ЗАО "Тольяттисинтез"</t>
  </si>
  <si>
    <t>Население (город-газ) СН2</t>
  </si>
  <si>
    <t>Население (город-газ) ВН</t>
  </si>
  <si>
    <t>ОАО "ФСК ЕЭС"</t>
  </si>
  <si>
    <t>Население (село-эл. плиты) НН</t>
  </si>
  <si>
    <t>ЗАО "СГЭС"</t>
  </si>
  <si>
    <t>ПК "Автокомпонент Сызрань"</t>
  </si>
  <si>
    <t>АО "РКЦ "Прогресс"</t>
  </si>
  <si>
    <t>АО "Сызранская ГЭС"</t>
  </si>
  <si>
    <t>ОАО "Самаранефтегаз"</t>
  </si>
  <si>
    <t>ООО "Сатурн-Энерго"</t>
  </si>
  <si>
    <t xml:space="preserve">ЗАО "СОЭЗ" </t>
  </si>
  <si>
    <t>ООО "СамараСеть"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</si>
  <si>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май 2015 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</si>
</sst>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5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4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4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4" xfId="0" applyNumberFormat="1" applyFont="1" applyBorder="1" applyAlignment="1">
      <alignment horizontal="right" vertical="center" wrapText="1" shrinkToFit="1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4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4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3" fontId="1" fillId="0" borderId="8" xfId="0" applyNumberFormat="1" applyFont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/>
    <xf numFmtId="3" fontId="1" fillId="0" borderId="15" xfId="0" applyNumberFormat="1" applyFont="1" applyFill="1" applyBorder="1"/>
    <xf numFmtId="3" fontId="1" fillId="0" borderId="15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2" fillId="0" borderId="2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 shrinkToFi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4" xfId="0" applyFont="1" applyFill="1" applyBorder="1" applyAlignment="1">
      <alignment horizontal="right" vertical="center" wrapText="1" shrinkToFit="1"/>
    </xf>
    <xf numFmtId="0" fontId="1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right" vertical="center" wrapText="1" shrinkToFit="1"/>
    </xf>
    <xf numFmtId="0" fontId="2" fillId="0" borderId="23" xfId="0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6"/>
  <sheetViews>
    <sheetView tabSelected="1" workbookViewId="0">
      <selection activeCell="F638" sqref="F638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64" t="s">
        <v>117</v>
      </c>
      <c r="C2" s="164"/>
    </row>
    <row r="3" spans="2:11" ht="15.75" thickBot="1"/>
    <row r="4" spans="2:11" ht="25.5" customHeight="1" thickBot="1">
      <c r="B4" s="36" t="s">
        <v>47</v>
      </c>
      <c r="C4" s="89" t="s">
        <v>65</v>
      </c>
      <c r="G4" s="115"/>
      <c r="I4" s="115"/>
      <c r="K4" s="115"/>
    </row>
    <row r="5" spans="2:11" ht="16.5" thickBot="1">
      <c r="B5" s="88" t="s">
        <v>0</v>
      </c>
      <c r="C5" s="84">
        <f>C6+C27+C44+C58+C68+C70+C77+C96+C105+C113+C124+C136+C145+C151+C162+C171+C183+C187+C190+C200+C207+C213+C224+C229+C235+C245+C255+C262+C269+C276+C289+C300+C308+C314+C318+C323+C328+C332+C337+C344+C349+C353+C364+C381+C391+C399+C406+C408+C418+C422+C427+C432+C437+C442+C452+C457+C464+C469+C475+C482+C486+C492+C506+C515+C521+C528+C539+C545+C552+C556+C563+C646+C573+C578+C585+C597+C601+C605+C609+C612+C618+C627+C496+C175+C372+C533+C233+C639+C644</f>
        <v>920492532.29999995</v>
      </c>
      <c r="G5" s="113"/>
      <c r="I5" s="113"/>
      <c r="K5" s="113"/>
    </row>
    <row r="6" spans="2:11" ht="16.5" thickBot="1">
      <c r="B6" s="52" t="s">
        <v>43</v>
      </c>
      <c r="C6" s="84">
        <f>C7+C17+C12+C22</f>
        <v>575191073</v>
      </c>
    </row>
    <row r="7" spans="2:11" ht="15.75">
      <c r="B7" s="14" t="s">
        <v>44</v>
      </c>
      <c r="C7" s="38">
        <f>SUM(C8:C11)</f>
        <v>528256729</v>
      </c>
      <c r="F7" s="113"/>
      <c r="G7" s="113"/>
    </row>
    <row r="8" spans="2:11" ht="15.75">
      <c r="B8" s="60" t="s">
        <v>2</v>
      </c>
      <c r="C8" s="9">
        <f>358777048+99231570</f>
        <v>458008618</v>
      </c>
      <c r="E8" s="113"/>
    </row>
    <row r="9" spans="2:11" ht="15.75">
      <c r="B9" s="67" t="s">
        <v>8</v>
      </c>
      <c r="C9" s="7">
        <f>33478275+1049546</f>
        <v>34527821</v>
      </c>
      <c r="E9" s="113"/>
      <c r="G9" s="113"/>
    </row>
    <row r="10" spans="2:11" ht="15.75">
      <c r="B10" s="67" t="s">
        <v>7</v>
      </c>
      <c r="C10" s="7">
        <v>27820936</v>
      </c>
      <c r="E10" s="113"/>
    </row>
    <row r="11" spans="2:11" ht="15.75">
      <c r="B11" s="67" t="s">
        <v>3</v>
      </c>
      <c r="C11" s="17">
        <v>7899354</v>
      </c>
      <c r="E11" s="113"/>
    </row>
    <row r="12" spans="2:11" ht="15.75" hidden="1">
      <c r="B12" s="15" t="s">
        <v>95</v>
      </c>
      <c r="C12" s="24">
        <f>SUM(C13:C16)</f>
        <v>0</v>
      </c>
      <c r="E12" s="113"/>
    </row>
    <row r="13" spans="2:11" ht="15.75" hidden="1">
      <c r="B13" s="67" t="s">
        <v>2</v>
      </c>
      <c r="C13" s="7"/>
      <c r="E13" s="113"/>
    </row>
    <row r="14" spans="2:11" ht="15.75" hidden="1">
      <c r="B14" s="67" t="s">
        <v>8</v>
      </c>
      <c r="C14" s="7"/>
      <c r="E14" s="113"/>
    </row>
    <row r="15" spans="2:11" ht="15.75" hidden="1">
      <c r="B15" s="67" t="s">
        <v>7</v>
      </c>
      <c r="C15" s="7"/>
      <c r="E15" s="113"/>
    </row>
    <row r="16" spans="2:11" ht="15.75" hidden="1">
      <c r="B16" s="67" t="s">
        <v>3</v>
      </c>
      <c r="C16" s="7"/>
      <c r="E16" s="113"/>
    </row>
    <row r="17" spans="2:3" ht="15.75">
      <c r="B17" s="15" t="s">
        <v>100</v>
      </c>
      <c r="C17" s="24">
        <f>SUM(C18:C21)</f>
        <v>3531671</v>
      </c>
    </row>
    <row r="18" spans="2:3" ht="15.75">
      <c r="B18" s="67" t="s">
        <v>2</v>
      </c>
      <c r="C18" s="142">
        <v>62208</v>
      </c>
    </row>
    <row r="19" spans="2:3" ht="15.75">
      <c r="B19" s="67" t="s">
        <v>8</v>
      </c>
      <c r="C19" s="129">
        <v>39600</v>
      </c>
    </row>
    <row r="20" spans="2:3" ht="15.75">
      <c r="B20" s="67" t="s">
        <v>7</v>
      </c>
      <c r="C20" s="129">
        <v>521308</v>
      </c>
    </row>
    <row r="21" spans="2:3" ht="15.75">
      <c r="B21" s="69" t="s">
        <v>3</v>
      </c>
      <c r="C21" s="148">
        <v>2908555</v>
      </c>
    </row>
    <row r="22" spans="2:3" ht="15.75">
      <c r="B22" s="15" t="s">
        <v>101</v>
      </c>
      <c r="C22" s="149">
        <f>SUM(C23:C26)</f>
        <v>43402673</v>
      </c>
    </row>
    <row r="23" spans="2:3" ht="15.75">
      <c r="B23" s="67" t="s">
        <v>2</v>
      </c>
      <c r="C23" s="129">
        <v>2922050</v>
      </c>
    </row>
    <row r="24" spans="2:3" ht="15.75">
      <c r="B24" s="67" t="s">
        <v>8</v>
      </c>
      <c r="C24" s="129">
        <v>850976</v>
      </c>
    </row>
    <row r="25" spans="2:3" ht="15.75">
      <c r="B25" s="67" t="s">
        <v>7</v>
      </c>
      <c r="C25" s="129">
        <v>6491701</v>
      </c>
    </row>
    <row r="26" spans="2:3" ht="16.5" thickBot="1">
      <c r="B26" s="69" t="s">
        <v>3</v>
      </c>
      <c r="C26" s="133">
        <v>33137946</v>
      </c>
    </row>
    <row r="27" spans="2:3" ht="16.5" thickBot="1">
      <c r="B27" s="52" t="s">
        <v>4</v>
      </c>
      <c r="C27" s="84">
        <f>C28+C34+C39</f>
        <v>108623751</v>
      </c>
    </row>
    <row r="28" spans="2:3" ht="15.75">
      <c r="B28" s="14" t="s">
        <v>44</v>
      </c>
      <c r="C28" s="38">
        <f>SUM(C29:C33)</f>
        <v>59122358</v>
      </c>
    </row>
    <row r="29" spans="2:3" ht="15.75">
      <c r="B29" s="60" t="s">
        <v>2</v>
      </c>
      <c r="C29" s="39">
        <v>13914797</v>
      </c>
    </row>
    <row r="30" spans="2:3" ht="15.75">
      <c r="B30" s="67" t="s">
        <v>8</v>
      </c>
      <c r="C30" s="40">
        <v>4681575</v>
      </c>
    </row>
    <row r="31" spans="2:3" ht="15.75">
      <c r="B31" s="67" t="s">
        <v>7</v>
      </c>
      <c r="C31" s="40">
        <v>24113120</v>
      </c>
    </row>
    <row r="32" spans="2:3" ht="15.75">
      <c r="B32" s="67" t="s">
        <v>96</v>
      </c>
      <c r="C32" s="40">
        <v>104764</v>
      </c>
    </row>
    <row r="33" spans="2:3" ht="15.75">
      <c r="B33" s="67" t="s">
        <v>3</v>
      </c>
      <c r="C33" s="40">
        <v>16308102</v>
      </c>
    </row>
    <row r="34" spans="2:3" ht="15.75">
      <c r="B34" s="15" t="s">
        <v>100</v>
      </c>
      <c r="C34" s="41">
        <f>SUM(C35:C38)</f>
        <v>26016977</v>
      </c>
    </row>
    <row r="35" spans="2:3" ht="15.75">
      <c r="B35" s="60" t="s">
        <v>2</v>
      </c>
      <c r="C35" s="39">
        <v>17399</v>
      </c>
    </row>
    <row r="36" spans="2:3" ht="15.75">
      <c r="B36" s="67" t="s">
        <v>8</v>
      </c>
      <c r="C36" s="40">
        <v>26536</v>
      </c>
    </row>
    <row r="37" spans="2:3" ht="15.75">
      <c r="B37" s="67" t="s">
        <v>7</v>
      </c>
      <c r="C37" s="40">
        <v>896256</v>
      </c>
    </row>
    <row r="38" spans="2:3" ht="15.75">
      <c r="B38" s="69" t="s">
        <v>3</v>
      </c>
      <c r="C38" s="150">
        <v>25076786</v>
      </c>
    </row>
    <row r="39" spans="2:3" ht="15.75">
      <c r="B39" s="15" t="s">
        <v>101</v>
      </c>
      <c r="C39" s="41">
        <f>SUM(C40:C43)</f>
        <v>23484416</v>
      </c>
    </row>
    <row r="40" spans="2:3" ht="15.75">
      <c r="B40" s="60" t="s">
        <v>2</v>
      </c>
      <c r="C40" s="40">
        <v>87420</v>
      </c>
    </row>
    <row r="41" spans="2:3" ht="15.75" hidden="1">
      <c r="B41" s="67" t="s">
        <v>8</v>
      </c>
      <c r="C41" s="40"/>
    </row>
    <row r="42" spans="2:3" ht="15.75">
      <c r="B42" s="67" t="s">
        <v>7</v>
      </c>
      <c r="C42" s="40">
        <v>1427197</v>
      </c>
    </row>
    <row r="43" spans="2:3" ht="16.5" thickBot="1">
      <c r="B43" s="69" t="s">
        <v>3</v>
      </c>
      <c r="C43" s="42">
        <v>21969799</v>
      </c>
    </row>
    <row r="44" spans="2:3" ht="32.25" thickBot="1">
      <c r="B44" s="104" t="s">
        <v>102</v>
      </c>
      <c r="C44" s="87">
        <f>C45+C54+C50</f>
        <v>10431218</v>
      </c>
    </row>
    <row r="45" spans="2:3" ht="15.75">
      <c r="B45" s="91" t="s">
        <v>44</v>
      </c>
      <c r="C45" s="43">
        <f>SUM(C46:C49)</f>
        <v>7880414</v>
      </c>
    </row>
    <row r="46" spans="2:3" ht="15.75">
      <c r="B46" s="99" t="s">
        <v>2</v>
      </c>
      <c r="C46" s="48">
        <v>5279824</v>
      </c>
    </row>
    <row r="47" spans="2:3" ht="15.75">
      <c r="B47" s="99" t="s">
        <v>8</v>
      </c>
      <c r="C47" s="48">
        <v>595683</v>
      </c>
    </row>
    <row r="48" spans="2:3" ht="15.75">
      <c r="B48" s="99" t="s">
        <v>7</v>
      </c>
      <c r="C48" s="48">
        <v>1590162</v>
      </c>
    </row>
    <row r="49" spans="2:3" ht="15.75">
      <c r="B49" s="99" t="s">
        <v>3</v>
      </c>
      <c r="C49" s="48">
        <v>414745</v>
      </c>
    </row>
    <row r="50" spans="2:3" ht="15.75">
      <c r="B50" s="15" t="s">
        <v>100</v>
      </c>
      <c r="C50" s="96">
        <f>SUM(C51:C53)</f>
        <v>1107863</v>
      </c>
    </row>
    <row r="51" spans="2:3" ht="15.75">
      <c r="B51" s="99" t="s">
        <v>2</v>
      </c>
      <c r="C51" s="48">
        <v>67331</v>
      </c>
    </row>
    <row r="52" spans="2:3" ht="15.75">
      <c r="B52" s="99" t="s">
        <v>7</v>
      </c>
      <c r="C52" s="48">
        <v>83847</v>
      </c>
    </row>
    <row r="53" spans="2:3" ht="15.75">
      <c r="B53" s="145" t="s">
        <v>3</v>
      </c>
      <c r="C53" s="48">
        <v>956685</v>
      </c>
    </row>
    <row r="54" spans="2:3" ht="15.75">
      <c r="B54" s="15" t="s">
        <v>101</v>
      </c>
      <c r="C54" s="96">
        <f>SUM(C55:C57)</f>
        <v>1442941</v>
      </c>
    </row>
    <row r="55" spans="2:3" ht="15.75">
      <c r="B55" s="99" t="s">
        <v>2</v>
      </c>
      <c r="C55" s="48">
        <v>528097</v>
      </c>
    </row>
    <row r="56" spans="2:3" ht="15.75">
      <c r="B56" s="99" t="s">
        <v>7</v>
      </c>
      <c r="C56" s="48">
        <v>376616</v>
      </c>
    </row>
    <row r="57" spans="2:3" ht="16.5" thickBot="1">
      <c r="B57" s="100" t="s">
        <v>3</v>
      </c>
      <c r="C57" s="50">
        <v>538228</v>
      </c>
    </row>
    <row r="58" spans="2:3" ht="16.5" hidden="1" thickBot="1">
      <c r="B58" s="63" t="s">
        <v>5</v>
      </c>
      <c r="C58" s="35">
        <f>SUM(C59,C64)</f>
        <v>0</v>
      </c>
    </row>
    <row r="59" spans="2:3" ht="15.75" hidden="1">
      <c r="B59" s="59" t="s">
        <v>44</v>
      </c>
      <c r="C59" s="43">
        <f>SUM(C60:C63)</f>
        <v>0</v>
      </c>
    </row>
    <row r="60" spans="2:3" ht="15.75" hidden="1">
      <c r="B60" s="67" t="s">
        <v>2</v>
      </c>
      <c r="C60" s="11"/>
    </row>
    <row r="61" spans="2:3" ht="15.75" hidden="1">
      <c r="B61" s="67" t="s">
        <v>8</v>
      </c>
      <c r="C61" s="11"/>
    </row>
    <row r="62" spans="2:3" ht="15.75" hidden="1">
      <c r="B62" s="67" t="s">
        <v>7</v>
      </c>
      <c r="C62" s="11"/>
    </row>
    <row r="63" spans="2:3" ht="15.75" hidden="1">
      <c r="B63" s="67" t="s">
        <v>3</v>
      </c>
      <c r="C63" s="11"/>
    </row>
    <row r="64" spans="2:3" ht="31.5" hidden="1">
      <c r="B64" s="15" t="s">
        <v>49</v>
      </c>
      <c r="C64" s="94">
        <f>SUM(C65:C67)</f>
        <v>0</v>
      </c>
    </row>
    <row r="65" spans="2:3" ht="15.75" hidden="1">
      <c r="B65" s="60" t="s">
        <v>30</v>
      </c>
      <c r="C65" s="20"/>
    </row>
    <row r="66" spans="2:3" ht="15.75" hidden="1">
      <c r="B66" s="60" t="s">
        <v>20</v>
      </c>
      <c r="C66" s="20"/>
    </row>
    <row r="67" spans="2:3" ht="17.25" hidden="1" customHeight="1" thickBot="1">
      <c r="B67" s="60" t="s">
        <v>3</v>
      </c>
      <c r="C67" s="44"/>
    </row>
    <row r="68" spans="2:3" ht="16.5" thickBot="1">
      <c r="B68" s="53" t="s">
        <v>1</v>
      </c>
      <c r="C68" s="4">
        <f>C69</f>
        <v>186115</v>
      </c>
    </row>
    <row r="69" spans="2:3" ht="16.5" thickBot="1">
      <c r="B69" s="111" t="s">
        <v>69</v>
      </c>
      <c r="C69" s="114">
        <v>186115</v>
      </c>
    </row>
    <row r="70" spans="2:3" ht="16.5" thickBot="1">
      <c r="B70" s="58" t="s">
        <v>48</v>
      </c>
      <c r="C70" s="2">
        <f>SUM(C72:C74)</f>
        <v>304044</v>
      </c>
    </row>
    <row r="71" spans="2:3" ht="15.75">
      <c r="B71" s="59" t="s">
        <v>44</v>
      </c>
      <c r="C71" s="10">
        <f>SUM(C72:C73)</f>
        <v>294702</v>
      </c>
    </row>
    <row r="72" spans="2:3" ht="15.75">
      <c r="B72" s="60" t="s">
        <v>2</v>
      </c>
      <c r="C72" s="9">
        <v>68285</v>
      </c>
    </row>
    <row r="73" spans="2:3" ht="15.75">
      <c r="B73" s="67" t="s">
        <v>20</v>
      </c>
      <c r="C73" s="7">
        <v>226417</v>
      </c>
    </row>
    <row r="74" spans="2:3" ht="15.75">
      <c r="B74" s="15" t="s">
        <v>100</v>
      </c>
      <c r="C74" s="24">
        <f>SUM(C75:C76)</f>
        <v>9342</v>
      </c>
    </row>
    <row r="75" spans="2:3" ht="15.75">
      <c r="B75" s="60" t="s">
        <v>20</v>
      </c>
      <c r="C75" s="7">
        <v>7761</v>
      </c>
    </row>
    <row r="76" spans="2:3" ht="16.5" thickBot="1">
      <c r="B76" s="60" t="s">
        <v>3</v>
      </c>
      <c r="C76" s="12">
        <v>1581</v>
      </c>
    </row>
    <row r="77" spans="2:3" ht="16.5" thickBot="1">
      <c r="B77" s="52" t="s">
        <v>113</v>
      </c>
      <c r="C77" s="86">
        <f>C78+C88+C83+C92</f>
        <v>2139125</v>
      </c>
    </row>
    <row r="78" spans="2:3" ht="15.75">
      <c r="B78" s="59" t="s">
        <v>44</v>
      </c>
      <c r="C78" s="65">
        <f>SUM(C79:C82)</f>
        <v>1680126</v>
      </c>
    </row>
    <row r="79" spans="2:3" ht="15.75">
      <c r="B79" s="67" t="s">
        <v>2</v>
      </c>
      <c r="C79" s="45">
        <v>144480</v>
      </c>
    </row>
    <row r="80" spans="2:3" ht="15.75">
      <c r="B80" s="69" t="s">
        <v>30</v>
      </c>
      <c r="C80" s="46">
        <v>554019</v>
      </c>
    </row>
    <row r="81" spans="2:3" ht="15.75">
      <c r="B81" s="69" t="s">
        <v>20</v>
      </c>
      <c r="C81" s="46">
        <v>971999</v>
      </c>
    </row>
    <row r="82" spans="2:3" ht="15.75">
      <c r="B82" s="69" t="s">
        <v>3</v>
      </c>
      <c r="C82" s="45">
        <v>9628</v>
      </c>
    </row>
    <row r="83" spans="2:3" ht="31.5" hidden="1">
      <c r="B83" s="15" t="s">
        <v>93</v>
      </c>
      <c r="C83" s="141">
        <f>SUM(C84:C87)</f>
        <v>0</v>
      </c>
    </row>
    <row r="84" spans="2:3" ht="15.75" hidden="1">
      <c r="B84" s="67" t="s">
        <v>2</v>
      </c>
      <c r="C84" s="45"/>
    </row>
    <row r="85" spans="2:3" ht="15.75" hidden="1">
      <c r="B85" s="69" t="s">
        <v>30</v>
      </c>
      <c r="C85" s="45"/>
    </row>
    <row r="86" spans="2:3" ht="15.75" hidden="1">
      <c r="B86" s="69" t="s">
        <v>20</v>
      </c>
      <c r="C86" s="45"/>
    </row>
    <row r="87" spans="2:3" ht="15.75" hidden="1">
      <c r="B87" s="69" t="s">
        <v>3</v>
      </c>
      <c r="C87" s="45"/>
    </row>
    <row r="88" spans="2:3" ht="15.75">
      <c r="B88" s="15" t="s">
        <v>100</v>
      </c>
      <c r="C88" s="95">
        <f>SUM(C89:C91)</f>
        <v>75355</v>
      </c>
    </row>
    <row r="89" spans="2:3" ht="15.75" hidden="1">
      <c r="B89" s="67" t="s">
        <v>30</v>
      </c>
      <c r="C89" s="45"/>
    </row>
    <row r="90" spans="2:3" ht="15.75">
      <c r="B90" s="67" t="s">
        <v>20</v>
      </c>
      <c r="C90" s="45">
        <v>73213</v>
      </c>
    </row>
    <row r="91" spans="2:3" ht="15.75">
      <c r="B91" s="67" t="s">
        <v>3</v>
      </c>
      <c r="C91" s="45">
        <v>2142</v>
      </c>
    </row>
    <row r="92" spans="2:3" ht="15.75">
      <c r="B92" s="15" t="s">
        <v>101</v>
      </c>
      <c r="C92" s="141">
        <f>SUM(C93:C95)</f>
        <v>383644</v>
      </c>
    </row>
    <row r="93" spans="2:3" ht="15.75">
      <c r="B93" s="69" t="s">
        <v>30</v>
      </c>
      <c r="C93" s="45">
        <v>337860</v>
      </c>
    </row>
    <row r="94" spans="2:3" ht="15.75">
      <c r="B94" s="69" t="s">
        <v>20</v>
      </c>
      <c r="C94" s="45">
        <v>6880</v>
      </c>
    </row>
    <row r="95" spans="2:3" ht="16.5" thickBot="1">
      <c r="B95" s="69" t="s">
        <v>3</v>
      </c>
      <c r="C95" s="151">
        <v>38904</v>
      </c>
    </row>
    <row r="96" spans="2:3" ht="16.5" thickBot="1">
      <c r="B96" s="52" t="s">
        <v>54</v>
      </c>
      <c r="C96" s="2">
        <f>C97+C100+C103</f>
        <v>289681</v>
      </c>
    </row>
    <row r="97" spans="2:3" ht="15.75">
      <c r="B97" s="59" t="s">
        <v>44</v>
      </c>
      <c r="C97" s="10">
        <f>SUM(C98:C99)</f>
        <v>205199</v>
      </c>
    </row>
    <row r="98" spans="2:3" ht="15.75">
      <c r="B98" s="60" t="s">
        <v>20</v>
      </c>
      <c r="C98" s="20">
        <v>187288</v>
      </c>
    </row>
    <row r="99" spans="2:3" ht="15.75">
      <c r="B99" s="67" t="s">
        <v>3</v>
      </c>
      <c r="C99" s="11">
        <v>17911</v>
      </c>
    </row>
    <row r="100" spans="2:3" ht="15.75">
      <c r="B100" s="15" t="s">
        <v>100</v>
      </c>
      <c r="C100" s="112">
        <f>SUM(C101:C102)</f>
        <v>10203</v>
      </c>
    </row>
    <row r="101" spans="2:3" ht="15.75">
      <c r="B101" s="67" t="s">
        <v>20</v>
      </c>
      <c r="C101" s="11">
        <v>4700</v>
      </c>
    </row>
    <row r="102" spans="2:3" ht="15.75">
      <c r="B102" s="69" t="s">
        <v>3</v>
      </c>
      <c r="C102" s="116">
        <v>5503</v>
      </c>
    </row>
    <row r="103" spans="2:3" ht="15.75">
      <c r="B103" s="15" t="s">
        <v>101</v>
      </c>
      <c r="C103" s="95">
        <f>C104</f>
        <v>74279</v>
      </c>
    </row>
    <row r="104" spans="2:3" ht="16.5" thickBot="1">
      <c r="B104" s="69" t="s">
        <v>3</v>
      </c>
      <c r="C104" s="47">
        <v>74279</v>
      </c>
    </row>
    <row r="105" spans="2:3" ht="16.5" thickBot="1">
      <c r="B105" s="55" t="s">
        <v>99</v>
      </c>
      <c r="C105" s="2">
        <f>C106+C109+C111</f>
        <v>410276</v>
      </c>
    </row>
    <row r="106" spans="2:3" ht="15.75">
      <c r="B106" s="59" t="s">
        <v>44</v>
      </c>
      <c r="C106" s="10">
        <f>C107+C108</f>
        <v>289540</v>
      </c>
    </row>
    <row r="107" spans="2:3" ht="15.75">
      <c r="B107" s="67" t="s">
        <v>3</v>
      </c>
      <c r="C107" s="7">
        <v>86223</v>
      </c>
    </row>
    <row r="108" spans="2:3" ht="15.75">
      <c r="B108" s="67" t="s">
        <v>20</v>
      </c>
      <c r="C108" s="7">
        <v>203317</v>
      </c>
    </row>
    <row r="109" spans="2:3" ht="15.75">
      <c r="B109" s="15" t="s">
        <v>100</v>
      </c>
      <c r="C109" s="24">
        <f>C110</f>
        <v>80288</v>
      </c>
    </row>
    <row r="110" spans="2:3" ht="15.75">
      <c r="B110" s="69" t="s">
        <v>3</v>
      </c>
      <c r="C110" s="116">
        <v>80288</v>
      </c>
    </row>
    <row r="111" spans="2:3" ht="15.75">
      <c r="B111" s="15" t="s">
        <v>101</v>
      </c>
      <c r="C111" s="95">
        <f>C112</f>
        <v>40448</v>
      </c>
    </row>
    <row r="112" spans="2:3" ht="16.5" thickBot="1">
      <c r="B112" s="68" t="s">
        <v>3</v>
      </c>
      <c r="C112" s="47">
        <v>40448</v>
      </c>
    </row>
    <row r="113" spans="1:5" ht="16.5" thickBot="1">
      <c r="A113" s="119"/>
      <c r="B113" s="58" t="s">
        <v>83</v>
      </c>
      <c r="C113" s="2">
        <f>C114+C118+C121</f>
        <v>3504038</v>
      </c>
    </row>
    <row r="114" spans="1:5" ht="15.75">
      <c r="A114" s="119"/>
      <c r="B114" s="33" t="s">
        <v>44</v>
      </c>
      <c r="C114" s="65">
        <f>SUM(C115:C117)</f>
        <v>2486534</v>
      </c>
      <c r="D114" s="119"/>
      <c r="E114" s="119"/>
    </row>
    <row r="115" spans="1:5" ht="15.75">
      <c r="A115" s="119"/>
      <c r="B115" s="67" t="s">
        <v>8</v>
      </c>
      <c r="C115" s="7">
        <v>20501</v>
      </c>
      <c r="D115" s="119"/>
      <c r="E115" s="119"/>
    </row>
    <row r="116" spans="1:5" ht="15.75">
      <c r="A116" s="119"/>
      <c r="B116" s="67" t="s">
        <v>7</v>
      </c>
      <c r="C116" s="7">
        <v>2242602</v>
      </c>
      <c r="D116" s="119"/>
      <c r="E116" s="119"/>
    </row>
    <row r="117" spans="1:5" ht="15.75">
      <c r="A117" s="119"/>
      <c r="B117" s="67" t="s">
        <v>3</v>
      </c>
      <c r="C117" s="7">
        <v>223431</v>
      </c>
      <c r="D117" s="119"/>
      <c r="E117" s="119"/>
    </row>
    <row r="118" spans="1:5" ht="15.75">
      <c r="A118" s="119"/>
      <c r="B118" s="15" t="s">
        <v>100</v>
      </c>
      <c r="C118" s="95">
        <f>SUM(C119:C120)</f>
        <v>285964</v>
      </c>
      <c r="D118" s="119"/>
      <c r="E118" s="119"/>
    </row>
    <row r="119" spans="1:5" ht="15.75">
      <c r="A119" s="119"/>
      <c r="B119" s="67" t="s">
        <v>7</v>
      </c>
      <c r="C119" s="11">
        <v>4171</v>
      </c>
      <c r="D119" s="119"/>
      <c r="E119" s="119"/>
    </row>
    <row r="120" spans="1:5" ht="15.75">
      <c r="A120" s="119"/>
      <c r="B120" s="69" t="s">
        <v>10</v>
      </c>
      <c r="C120" s="62">
        <v>281793</v>
      </c>
      <c r="D120" s="119"/>
      <c r="E120" s="119"/>
    </row>
    <row r="121" spans="1:5" ht="15.75">
      <c r="A121" s="119"/>
      <c r="B121" s="15" t="s">
        <v>101</v>
      </c>
      <c r="C121" s="95">
        <f>C123+C122</f>
        <v>731540</v>
      </c>
      <c r="D121" s="119"/>
      <c r="E121" s="119"/>
    </row>
    <row r="122" spans="1:5" ht="15.75">
      <c r="A122" s="119"/>
      <c r="B122" s="67" t="s">
        <v>7</v>
      </c>
      <c r="C122" s="116">
        <v>2616</v>
      </c>
      <c r="D122" s="119"/>
      <c r="E122" s="119"/>
    </row>
    <row r="123" spans="1:5" ht="16.5" thickBot="1">
      <c r="A123" s="119"/>
      <c r="B123" s="69" t="s">
        <v>3</v>
      </c>
      <c r="C123" s="47">
        <v>728924</v>
      </c>
      <c r="D123" s="119"/>
      <c r="E123" s="119"/>
    </row>
    <row r="124" spans="1:5" ht="16.5" thickBot="1">
      <c r="B124" s="52" t="s">
        <v>112</v>
      </c>
      <c r="C124" s="84">
        <f>C125+C133+C130</f>
        <v>22669434</v>
      </c>
    </row>
    <row r="125" spans="1:5" ht="15.75">
      <c r="B125" s="33" t="s">
        <v>44</v>
      </c>
      <c r="C125" s="38">
        <f>SUM(C126:C129)</f>
        <v>11098768</v>
      </c>
    </row>
    <row r="126" spans="1:5" ht="15.75">
      <c r="B126" s="67" t="s">
        <v>2</v>
      </c>
      <c r="C126" s="40">
        <v>1225029</v>
      </c>
    </row>
    <row r="127" spans="1:5" ht="15.75">
      <c r="B127" s="67" t="s">
        <v>8</v>
      </c>
      <c r="C127" s="40">
        <v>1765362</v>
      </c>
    </row>
    <row r="128" spans="1:5" ht="15.75">
      <c r="B128" s="67" t="s">
        <v>7</v>
      </c>
      <c r="C128" s="40">
        <v>5281656</v>
      </c>
    </row>
    <row r="129" spans="2:3" ht="15.75">
      <c r="B129" s="67" t="s">
        <v>3</v>
      </c>
      <c r="C129" s="40">
        <v>2826721</v>
      </c>
    </row>
    <row r="130" spans="2:3" ht="15.75">
      <c r="B130" s="15" t="s">
        <v>100</v>
      </c>
      <c r="C130" s="41">
        <f>SUM(C131:C132)</f>
        <v>11212875</v>
      </c>
    </row>
    <row r="131" spans="2:3" ht="15.75">
      <c r="B131" s="67" t="s">
        <v>7</v>
      </c>
      <c r="C131" s="40">
        <v>393488</v>
      </c>
    </row>
    <row r="132" spans="2:3" ht="15.75">
      <c r="B132" s="67" t="s">
        <v>3</v>
      </c>
      <c r="C132" s="40">
        <v>10819387</v>
      </c>
    </row>
    <row r="133" spans="2:3" ht="15.75">
      <c r="B133" s="15" t="s">
        <v>101</v>
      </c>
      <c r="C133" s="41">
        <f>SUM(C134:C135)</f>
        <v>357791</v>
      </c>
    </row>
    <row r="134" spans="2:3" ht="15.75">
      <c r="B134" s="67" t="s">
        <v>7</v>
      </c>
      <c r="C134" s="137">
        <v>59523</v>
      </c>
    </row>
    <row r="135" spans="2:3" ht="16.5" thickBot="1">
      <c r="B135" s="68" t="s">
        <v>3</v>
      </c>
      <c r="C135" s="138">
        <v>298268</v>
      </c>
    </row>
    <row r="136" spans="2:3" ht="16.5" thickBot="1">
      <c r="B136" s="52" t="s">
        <v>11</v>
      </c>
      <c r="C136" s="84">
        <f>C137+C141+C143</f>
        <v>1459598</v>
      </c>
    </row>
    <row r="137" spans="2:3" ht="15.75">
      <c r="B137" s="122" t="s">
        <v>44</v>
      </c>
      <c r="C137" s="38">
        <f>SUM(C138:C140)</f>
        <v>1341580</v>
      </c>
    </row>
    <row r="138" spans="2:3" ht="15.75">
      <c r="B138" s="123" t="s">
        <v>2</v>
      </c>
      <c r="C138" s="20">
        <v>939568</v>
      </c>
    </row>
    <row r="139" spans="2:3" ht="15.75">
      <c r="B139" s="99" t="s">
        <v>20</v>
      </c>
      <c r="C139" s="116">
        <v>402012</v>
      </c>
    </row>
    <row r="140" spans="2:3" ht="15.75" hidden="1">
      <c r="B140" s="67" t="s">
        <v>3</v>
      </c>
      <c r="C140" s="116"/>
    </row>
    <row r="141" spans="2:3" ht="15.75">
      <c r="B141" s="15" t="s">
        <v>100</v>
      </c>
      <c r="C141" s="95">
        <f>C142</f>
        <v>19217</v>
      </c>
    </row>
    <row r="142" spans="2:3" ht="15.75">
      <c r="B142" s="145" t="s">
        <v>3</v>
      </c>
      <c r="C142" s="116">
        <v>19217</v>
      </c>
    </row>
    <row r="143" spans="2:3" ht="15.75">
      <c r="B143" s="15" t="s">
        <v>101</v>
      </c>
      <c r="C143" s="95">
        <f>C144</f>
        <v>98801</v>
      </c>
    </row>
    <row r="144" spans="2:3" ht="16.5" thickBot="1">
      <c r="B144" s="68" t="s">
        <v>3</v>
      </c>
      <c r="C144" s="47">
        <v>98801</v>
      </c>
    </row>
    <row r="145" spans="2:3" ht="32.25" thickBot="1">
      <c r="B145" s="85" t="s">
        <v>103</v>
      </c>
      <c r="C145" s="121">
        <f>C146+C149</f>
        <v>91818</v>
      </c>
    </row>
    <row r="146" spans="2:3" ht="15.75">
      <c r="B146" s="59" t="s">
        <v>44</v>
      </c>
      <c r="C146" s="96">
        <f>SUM(C147:C148)</f>
        <v>23044</v>
      </c>
    </row>
    <row r="147" spans="2:3" ht="15.75">
      <c r="B147" s="69" t="s">
        <v>20</v>
      </c>
      <c r="C147" s="49">
        <v>100</v>
      </c>
    </row>
    <row r="148" spans="2:3" ht="15.75">
      <c r="B148" s="69" t="s">
        <v>3</v>
      </c>
      <c r="C148" s="49">
        <v>22944</v>
      </c>
    </row>
    <row r="149" spans="2:3" ht="15.75">
      <c r="B149" s="15" t="s">
        <v>101</v>
      </c>
      <c r="C149" s="97">
        <f>C150</f>
        <v>68774</v>
      </c>
    </row>
    <row r="150" spans="2:3" ht="16.5" thickBot="1">
      <c r="B150" s="68" t="s">
        <v>3</v>
      </c>
      <c r="C150" s="126">
        <v>68774</v>
      </c>
    </row>
    <row r="151" spans="2:3" ht="16.5" thickBot="1">
      <c r="B151" s="52" t="s">
        <v>63</v>
      </c>
      <c r="C151" s="5">
        <f>C152+C156+C160</f>
        <v>1323966</v>
      </c>
    </row>
    <row r="152" spans="2:3" ht="15.75">
      <c r="B152" s="33" t="s">
        <v>44</v>
      </c>
      <c r="C152" s="34">
        <f>C153+C154+C155</f>
        <v>1295116</v>
      </c>
    </row>
    <row r="153" spans="2:3" ht="15.75">
      <c r="B153" s="71" t="s">
        <v>6</v>
      </c>
      <c r="C153" s="9">
        <v>383739</v>
      </c>
    </row>
    <row r="154" spans="2:3" ht="15.75">
      <c r="B154" s="51" t="s">
        <v>7</v>
      </c>
      <c r="C154" s="7">
        <v>829695</v>
      </c>
    </row>
    <row r="155" spans="2:3" ht="15.75">
      <c r="B155" s="51" t="s">
        <v>3</v>
      </c>
      <c r="C155" s="7">
        <v>81682</v>
      </c>
    </row>
    <row r="156" spans="2:3" ht="15.75">
      <c r="B156" s="15" t="s">
        <v>100</v>
      </c>
      <c r="C156" s="24">
        <f>C158+C159+C157</f>
        <v>19690</v>
      </c>
    </row>
    <row r="157" spans="2:3" ht="15.75">
      <c r="B157" s="51" t="s">
        <v>6</v>
      </c>
      <c r="C157" s="7">
        <v>4043</v>
      </c>
    </row>
    <row r="158" spans="2:3" ht="15.75">
      <c r="B158" s="51" t="s">
        <v>7</v>
      </c>
      <c r="C158" s="7">
        <v>12631</v>
      </c>
    </row>
    <row r="159" spans="2:3" ht="15.75">
      <c r="B159" s="51" t="s">
        <v>3</v>
      </c>
      <c r="C159" s="7">
        <v>3016</v>
      </c>
    </row>
    <row r="160" spans="2:3" ht="15.75">
      <c r="B160" s="15" t="s">
        <v>101</v>
      </c>
      <c r="C160" s="24">
        <f>C161</f>
        <v>9160</v>
      </c>
    </row>
    <row r="161" spans="2:3" ht="16.5" thickBot="1">
      <c r="B161" s="73" t="s">
        <v>7</v>
      </c>
      <c r="C161" s="18">
        <v>9160</v>
      </c>
    </row>
    <row r="162" spans="2:3" ht="16.5" thickBot="1">
      <c r="B162" s="52" t="s">
        <v>64</v>
      </c>
      <c r="C162" s="5">
        <f>C163+C166+C169</f>
        <v>522339</v>
      </c>
    </row>
    <row r="163" spans="2:3" ht="15.75">
      <c r="B163" s="59" t="s">
        <v>44</v>
      </c>
      <c r="C163" s="10">
        <f>SUM(C164:C165)</f>
        <v>398921</v>
      </c>
    </row>
    <row r="164" spans="2:3" ht="15.75">
      <c r="B164" s="67" t="s">
        <v>20</v>
      </c>
      <c r="C164" s="7">
        <v>30895</v>
      </c>
    </row>
    <row r="165" spans="2:3" ht="15.75">
      <c r="B165" s="67" t="s">
        <v>3</v>
      </c>
      <c r="C165" s="7">
        <v>368026</v>
      </c>
    </row>
    <row r="166" spans="2:3" ht="15.75">
      <c r="B166" s="15" t="s">
        <v>100</v>
      </c>
      <c r="C166" s="24">
        <f>SUM(C167:C168)</f>
        <v>46953</v>
      </c>
    </row>
    <row r="167" spans="2:3" ht="15.75">
      <c r="B167" s="67" t="s">
        <v>20</v>
      </c>
      <c r="C167" s="129">
        <v>46953</v>
      </c>
    </row>
    <row r="168" spans="2:3" ht="15.75" hidden="1">
      <c r="B168" s="75" t="s">
        <v>3</v>
      </c>
      <c r="C168" s="129"/>
    </row>
    <row r="169" spans="2:3" ht="15.75">
      <c r="B169" s="132" t="s">
        <v>101</v>
      </c>
      <c r="C169" s="24">
        <f>C170</f>
        <v>76465</v>
      </c>
    </row>
    <row r="170" spans="2:3" ht="16.5" thickBot="1">
      <c r="B170" s="73" t="s">
        <v>3</v>
      </c>
      <c r="C170" s="18">
        <v>76465</v>
      </c>
    </row>
    <row r="171" spans="2:3" ht="16.5" thickBot="1">
      <c r="B171" s="58" t="s">
        <v>115</v>
      </c>
      <c r="C171" s="16">
        <f>SUM(C173:C174)</f>
        <v>46984</v>
      </c>
    </row>
    <row r="172" spans="2:3" ht="15.75">
      <c r="B172" s="59" t="s">
        <v>44</v>
      </c>
      <c r="C172" s="10"/>
    </row>
    <row r="173" spans="2:3" ht="15.75">
      <c r="B173" s="51" t="s">
        <v>9</v>
      </c>
      <c r="C173" s="7">
        <v>44449</v>
      </c>
    </row>
    <row r="174" spans="2:3" ht="16.5" thickBot="1">
      <c r="B174" s="73" t="s">
        <v>10</v>
      </c>
      <c r="C174" s="18">
        <v>2535</v>
      </c>
    </row>
    <row r="175" spans="2:3" ht="16.5" thickBot="1">
      <c r="B175" s="58" t="s">
        <v>86</v>
      </c>
      <c r="C175" s="2">
        <f>C176+C180</f>
        <v>478589</v>
      </c>
    </row>
    <row r="176" spans="2:3" ht="15.75">
      <c r="B176" s="59" t="s">
        <v>44</v>
      </c>
      <c r="C176" s="10">
        <f>SUM(C177:C179)</f>
        <v>461897</v>
      </c>
    </row>
    <row r="177" spans="2:3" ht="15.75">
      <c r="B177" s="67" t="s">
        <v>2</v>
      </c>
      <c r="C177" s="157">
        <v>332845</v>
      </c>
    </row>
    <row r="178" spans="2:3" ht="15.75">
      <c r="B178" s="67" t="s">
        <v>20</v>
      </c>
      <c r="C178" s="158">
        <v>119533</v>
      </c>
    </row>
    <row r="179" spans="2:3" ht="15.75">
      <c r="B179" s="67" t="s">
        <v>3</v>
      </c>
      <c r="C179" s="159">
        <v>9519</v>
      </c>
    </row>
    <row r="180" spans="2:3" ht="15.75">
      <c r="B180" s="15" t="s">
        <v>100</v>
      </c>
      <c r="C180" s="24">
        <f>SUM(C181:C182)</f>
        <v>16692</v>
      </c>
    </row>
    <row r="181" spans="2:3" ht="15.75">
      <c r="B181" s="67" t="s">
        <v>20</v>
      </c>
      <c r="C181" s="7">
        <v>9894</v>
      </c>
    </row>
    <row r="182" spans="2:3" ht="16.5" thickBot="1">
      <c r="B182" s="67" t="s">
        <v>3</v>
      </c>
      <c r="C182" s="18">
        <v>6798</v>
      </c>
    </row>
    <row r="183" spans="2:3" ht="16.5" hidden="1" thickBot="1">
      <c r="B183" s="58" t="s">
        <v>12</v>
      </c>
      <c r="C183" s="2">
        <f>SUM(C185:C186)</f>
        <v>0</v>
      </c>
    </row>
    <row r="184" spans="2:3" ht="15.75" hidden="1">
      <c r="B184" s="59" t="s">
        <v>44</v>
      </c>
      <c r="C184" s="10"/>
    </row>
    <row r="185" spans="2:3" ht="15.75" hidden="1">
      <c r="B185" s="51" t="s">
        <v>20</v>
      </c>
      <c r="C185" s="7"/>
    </row>
    <row r="186" spans="2:3" ht="16.5" hidden="1" thickBot="1">
      <c r="B186" s="75" t="s">
        <v>3</v>
      </c>
      <c r="C186" s="17"/>
    </row>
    <row r="187" spans="2:3" ht="32.25" thickBot="1">
      <c r="B187" s="52" t="s">
        <v>13</v>
      </c>
      <c r="C187" s="2">
        <f>C189</f>
        <v>786938</v>
      </c>
    </row>
    <row r="188" spans="2:3" ht="15.75">
      <c r="B188" s="139" t="s">
        <v>44</v>
      </c>
      <c r="C188" s="140"/>
    </row>
    <row r="189" spans="2:3" ht="16.5" thickBot="1">
      <c r="B189" s="73" t="s">
        <v>7</v>
      </c>
      <c r="C189" s="18">
        <v>786938</v>
      </c>
    </row>
    <row r="190" spans="2:3" ht="16.5" thickBot="1">
      <c r="B190" s="52" t="s">
        <v>79</v>
      </c>
      <c r="C190" s="2">
        <f>C191+C194+C197</f>
        <v>1205310</v>
      </c>
    </row>
    <row r="191" spans="2:3" ht="15.75">
      <c r="B191" s="59" t="s">
        <v>44</v>
      </c>
      <c r="C191" s="34">
        <f>SUM(C192:C193)</f>
        <v>1068445</v>
      </c>
    </row>
    <row r="192" spans="2:3" ht="15.75">
      <c r="B192" s="76" t="s">
        <v>7</v>
      </c>
      <c r="C192" s="19">
        <v>984752</v>
      </c>
    </row>
    <row r="193" spans="2:3" ht="15.75">
      <c r="B193" s="76" t="s">
        <v>3</v>
      </c>
      <c r="C193" s="19">
        <v>83693</v>
      </c>
    </row>
    <row r="194" spans="2:3" ht="15.75">
      <c r="B194" s="15" t="s">
        <v>100</v>
      </c>
      <c r="C194" s="13">
        <f>SUM(C195:C196)</f>
        <v>122044</v>
      </c>
    </row>
    <row r="195" spans="2:3" ht="15.75">
      <c r="B195" s="77" t="s">
        <v>9</v>
      </c>
      <c r="C195" s="19">
        <v>12784</v>
      </c>
    </row>
    <row r="196" spans="2:3" ht="15.75">
      <c r="B196" s="78" t="s">
        <v>3</v>
      </c>
      <c r="C196" s="130">
        <v>109260</v>
      </c>
    </row>
    <row r="197" spans="2:3" ht="15.75">
      <c r="B197" s="132" t="s">
        <v>101</v>
      </c>
      <c r="C197" s="24">
        <f>SUM(C198:C199)</f>
        <v>14821</v>
      </c>
    </row>
    <row r="198" spans="2:3" ht="15.75">
      <c r="B198" s="77" t="s">
        <v>9</v>
      </c>
      <c r="C198" s="7">
        <v>205</v>
      </c>
    </row>
    <row r="199" spans="2:3" ht="16.5" thickBot="1">
      <c r="B199" s="78" t="s">
        <v>3</v>
      </c>
      <c r="C199" s="18">
        <v>14616</v>
      </c>
    </row>
    <row r="200" spans="2:3" ht="16.5" thickBot="1">
      <c r="B200" s="52" t="s">
        <v>22</v>
      </c>
      <c r="C200" s="2">
        <f>SUM(C202:C205)</f>
        <v>1173076</v>
      </c>
    </row>
    <row r="201" spans="2:3" ht="15.75">
      <c r="B201" s="59" t="s">
        <v>44</v>
      </c>
      <c r="C201" s="10">
        <f>SUM(C202:C204)</f>
        <v>1157266</v>
      </c>
    </row>
    <row r="202" spans="2:3" ht="15.75">
      <c r="B202" s="78" t="s">
        <v>2</v>
      </c>
      <c r="C202" s="54">
        <v>1067857</v>
      </c>
    </row>
    <row r="203" spans="2:3" ht="15.75">
      <c r="B203" s="76" t="s">
        <v>20</v>
      </c>
      <c r="C203" s="7">
        <v>67770</v>
      </c>
    </row>
    <row r="204" spans="2:3" ht="15.75">
      <c r="B204" s="76" t="s">
        <v>3</v>
      </c>
      <c r="C204" s="7">
        <v>21639</v>
      </c>
    </row>
    <row r="205" spans="2:3" ht="15.75">
      <c r="B205" s="15" t="s">
        <v>100</v>
      </c>
      <c r="C205" s="24">
        <f>C206</f>
        <v>15810</v>
      </c>
    </row>
    <row r="206" spans="2:3" ht="16.5" thickBot="1">
      <c r="B206" s="74" t="s">
        <v>3</v>
      </c>
      <c r="C206" s="6">
        <v>15810</v>
      </c>
    </row>
    <row r="207" spans="2:3" ht="16.5" thickBot="1">
      <c r="B207" s="52" t="s">
        <v>89</v>
      </c>
      <c r="C207" s="2">
        <f>C208+C211</f>
        <v>40539</v>
      </c>
    </row>
    <row r="208" spans="2:3" ht="15.75">
      <c r="B208" s="59" t="s">
        <v>44</v>
      </c>
      <c r="C208" s="10">
        <f>C209+C210</f>
        <v>39290</v>
      </c>
    </row>
    <row r="209" spans="2:3" ht="15.75">
      <c r="B209" s="76" t="s">
        <v>20</v>
      </c>
      <c r="C209" s="7">
        <v>37949</v>
      </c>
    </row>
    <row r="210" spans="2:3" ht="15.75">
      <c r="B210" s="76" t="s">
        <v>3</v>
      </c>
      <c r="C210" s="7">
        <v>1341</v>
      </c>
    </row>
    <row r="211" spans="2:3" ht="15.75">
      <c r="B211" s="15" t="s">
        <v>100</v>
      </c>
      <c r="C211" s="24">
        <f>C212</f>
        <v>1249</v>
      </c>
    </row>
    <row r="212" spans="2:3" ht="16.5" thickBot="1">
      <c r="B212" s="163" t="s">
        <v>3</v>
      </c>
      <c r="C212" s="18">
        <v>1249</v>
      </c>
    </row>
    <row r="213" spans="2:3" ht="16.5" thickBot="1">
      <c r="B213" s="55" t="s">
        <v>84</v>
      </c>
      <c r="C213" s="2">
        <f>C214+C219+C222</f>
        <v>1894839</v>
      </c>
    </row>
    <row r="214" spans="2:3" ht="15.75">
      <c r="B214" s="59" t="s">
        <v>44</v>
      </c>
      <c r="C214" s="10">
        <f>SUM(C215:C218)</f>
        <v>1892916</v>
      </c>
    </row>
    <row r="215" spans="2:3" ht="15.75">
      <c r="B215" s="67" t="s">
        <v>2</v>
      </c>
      <c r="C215" s="7">
        <v>223878</v>
      </c>
    </row>
    <row r="216" spans="2:3" ht="15.75">
      <c r="B216" s="76" t="s">
        <v>8</v>
      </c>
      <c r="C216" s="7">
        <v>1487632</v>
      </c>
    </row>
    <row r="217" spans="2:3" ht="15.75">
      <c r="B217" s="71" t="s">
        <v>9</v>
      </c>
      <c r="C217" s="9">
        <v>158333</v>
      </c>
    </row>
    <row r="218" spans="2:3" ht="15.75">
      <c r="B218" s="51" t="s">
        <v>10</v>
      </c>
      <c r="C218" s="7">
        <v>23073</v>
      </c>
    </row>
    <row r="219" spans="2:3" ht="15.75">
      <c r="B219" s="15" t="s">
        <v>100</v>
      </c>
      <c r="C219" s="24">
        <f>SUM(C220:C221)</f>
        <v>403</v>
      </c>
    </row>
    <row r="220" spans="2:3" ht="15.75">
      <c r="B220" s="76" t="s">
        <v>9</v>
      </c>
      <c r="C220" s="7">
        <v>191</v>
      </c>
    </row>
    <row r="221" spans="2:3" ht="15.75">
      <c r="B221" s="165" t="s">
        <v>3</v>
      </c>
      <c r="C221" s="17">
        <v>212</v>
      </c>
    </row>
    <row r="222" spans="2:3" ht="15.75">
      <c r="B222" s="132" t="s">
        <v>101</v>
      </c>
      <c r="C222" s="24">
        <f>C223</f>
        <v>1520</v>
      </c>
    </row>
    <row r="223" spans="2:3" ht="17.25" customHeight="1" thickBot="1">
      <c r="B223" s="163" t="s">
        <v>3</v>
      </c>
      <c r="C223" s="18">
        <v>1520</v>
      </c>
    </row>
    <row r="224" spans="2:3" ht="16.5" thickBot="1">
      <c r="B224" s="55" t="s">
        <v>14</v>
      </c>
      <c r="C224" s="2">
        <f>C225+C227</f>
        <v>137593</v>
      </c>
    </row>
    <row r="225" spans="2:5" ht="15.75">
      <c r="B225" s="14" t="s">
        <v>44</v>
      </c>
      <c r="C225" s="10">
        <f>C226</f>
        <v>1155</v>
      </c>
    </row>
    <row r="226" spans="2:5" ht="15.75">
      <c r="B226" s="51" t="s">
        <v>10</v>
      </c>
      <c r="C226" s="7">
        <v>1155</v>
      </c>
    </row>
    <row r="227" spans="2:5" ht="15.75">
      <c r="B227" s="132" t="s">
        <v>101</v>
      </c>
      <c r="C227" s="24">
        <f>C228</f>
        <v>136438</v>
      </c>
    </row>
    <row r="228" spans="2:5" ht="16.5" thickBot="1">
      <c r="B228" s="163" t="s">
        <v>3</v>
      </c>
      <c r="C228" s="18">
        <v>136438</v>
      </c>
    </row>
    <row r="229" spans="2:5" ht="16.5" thickBot="1">
      <c r="B229" s="55" t="s">
        <v>15</v>
      </c>
      <c r="C229" s="2">
        <f>SUM(C231:C232)</f>
        <v>10177</v>
      </c>
    </row>
    <row r="230" spans="2:5" ht="15.75">
      <c r="B230" s="33" t="s">
        <v>44</v>
      </c>
      <c r="C230" s="154"/>
    </row>
    <row r="231" spans="2:5" ht="15.75">
      <c r="B231" s="51" t="s">
        <v>20</v>
      </c>
      <c r="C231" s="129">
        <v>4776</v>
      </c>
    </row>
    <row r="232" spans="2:5" ht="16.5" thickBot="1">
      <c r="B232" s="73" t="s">
        <v>10</v>
      </c>
      <c r="C232" s="133">
        <v>5401</v>
      </c>
    </row>
    <row r="233" spans="2:5" ht="16.5" hidden="1" thickBot="1">
      <c r="B233" s="55" t="s">
        <v>90</v>
      </c>
      <c r="C233" s="35">
        <f>C234</f>
        <v>0</v>
      </c>
      <c r="D233" s="119"/>
      <c r="E233" s="119"/>
    </row>
    <row r="234" spans="2:5" ht="16.5" hidden="1" thickBot="1">
      <c r="B234" s="110" t="s">
        <v>70</v>
      </c>
      <c r="C234" s="6"/>
      <c r="D234" s="119"/>
      <c r="E234" s="119"/>
    </row>
    <row r="235" spans="2:5" ht="16.5" thickBot="1">
      <c r="B235" s="55" t="s">
        <v>91</v>
      </c>
      <c r="C235" s="2">
        <f>C236+C240+C243</f>
        <v>1872308</v>
      </c>
    </row>
    <row r="236" spans="2:5" ht="15.75">
      <c r="B236" s="59" t="s">
        <v>44</v>
      </c>
      <c r="C236" s="10">
        <f>SUM(C237:C239)</f>
        <v>351228</v>
      </c>
    </row>
    <row r="237" spans="2:5" ht="15.75" hidden="1">
      <c r="B237" s="71" t="s">
        <v>2</v>
      </c>
      <c r="C237" s="9"/>
    </row>
    <row r="238" spans="2:5" ht="15.75" hidden="1">
      <c r="B238" s="51" t="s">
        <v>20</v>
      </c>
      <c r="C238" s="7"/>
    </row>
    <row r="239" spans="2:5" ht="15.75">
      <c r="B239" s="51" t="s">
        <v>10</v>
      </c>
      <c r="C239" s="7">
        <v>351228</v>
      </c>
    </row>
    <row r="240" spans="2:5" ht="15.75">
      <c r="B240" s="15" t="s">
        <v>100</v>
      </c>
      <c r="C240" s="24">
        <f>SUM(C241:C242)</f>
        <v>1506000</v>
      </c>
    </row>
    <row r="241" spans="1:3" ht="15.75" hidden="1">
      <c r="B241" s="51" t="s">
        <v>7</v>
      </c>
      <c r="C241" s="9"/>
    </row>
    <row r="242" spans="1:3" ht="15.75">
      <c r="B242" s="75" t="s">
        <v>10</v>
      </c>
      <c r="C242" s="17">
        <v>1506000</v>
      </c>
    </row>
    <row r="243" spans="1:3" ht="15.75">
      <c r="B243" s="132" t="s">
        <v>101</v>
      </c>
      <c r="C243" s="24">
        <f>C244</f>
        <v>15080</v>
      </c>
    </row>
    <row r="244" spans="1:3" ht="16.5" thickBot="1">
      <c r="B244" s="73" t="s">
        <v>3</v>
      </c>
      <c r="C244" s="18">
        <v>15080</v>
      </c>
    </row>
    <row r="245" spans="1:3" ht="32.25" thickBot="1">
      <c r="B245" s="101" t="s">
        <v>16</v>
      </c>
      <c r="C245" s="2">
        <f>C246+C249+C252</f>
        <v>220889</v>
      </c>
    </row>
    <row r="246" spans="1:3" ht="15.75">
      <c r="B246" s="59" t="s">
        <v>44</v>
      </c>
      <c r="C246" s="10">
        <f>SUM(C247:C248)</f>
        <v>165068</v>
      </c>
    </row>
    <row r="247" spans="1:3" ht="15.75">
      <c r="B247" s="51" t="s">
        <v>7</v>
      </c>
      <c r="C247" s="9">
        <v>116114</v>
      </c>
    </row>
    <row r="248" spans="1:3" ht="15.75">
      <c r="B248" s="51" t="s">
        <v>3</v>
      </c>
      <c r="C248" s="7">
        <v>48954</v>
      </c>
    </row>
    <row r="249" spans="1:3" ht="15.75">
      <c r="B249" s="15" t="s">
        <v>100</v>
      </c>
      <c r="C249" s="24">
        <f>SUM(C250:C251)</f>
        <v>37821</v>
      </c>
    </row>
    <row r="250" spans="1:3" ht="15.75">
      <c r="B250" s="51" t="s">
        <v>7</v>
      </c>
      <c r="C250" s="7">
        <v>32294</v>
      </c>
    </row>
    <row r="251" spans="1:3" ht="15.75">
      <c r="B251" s="75" t="s">
        <v>10</v>
      </c>
      <c r="C251" s="54">
        <v>5527</v>
      </c>
    </row>
    <row r="252" spans="1:3" ht="15.75">
      <c r="B252" s="132" t="s">
        <v>101</v>
      </c>
      <c r="C252" s="24">
        <f>SUM(C253:C254)</f>
        <v>18000</v>
      </c>
    </row>
    <row r="253" spans="1:3" ht="16.5" thickBot="1">
      <c r="B253" s="51" t="s">
        <v>7</v>
      </c>
      <c r="C253" s="7">
        <v>18000</v>
      </c>
    </row>
    <row r="254" spans="1:3" ht="16.5" hidden="1" thickBot="1">
      <c r="B254" s="75" t="s">
        <v>10</v>
      </c>
      <c r="C254" s="18"/>
    </row>
    <row r="255" spans="1:3" ht="16.5" hidden="1" thickBot="1">
      <c r="A255" s="119"/>
      <c r="B255" s="102" t="s">
        <v>17</v>
      </c>
      <c r="C255" s="16">
        <f>C256+C261</f>
        <v>0</v>
      </c>
    </row>
    <row r="256" spans="1:3" ht="15.75" hidden="1">
      <c r="A256" s="119"/>
      <c r="B256" s="59" t="s">
        <v>44</v>
      </c>
      <c r="C256" s="10">
        <f>SUM(C257:C260)</f>
        <v>0</v>
      </c>
    </row>
    <row r="257" spans="1:3" ht="15.75" hidden="1">
      <c r="A257" s="119"/>
      <c r="B257" s="106" t="s">
        <v>2</v>
      </c>
      <c r="C257" s="9"/>
    </row>
    <row r="258" spans="1:3" ht="15.75" hidden="1">
      <c r="A258" s="119"/>
      <c r="B258" s="80" t="s">
        <v>30</v>
      </c>
      <c r="C258" s="7"/>
    </row>
    <row r="259" spans="1:3" ht="15.75" hidden="1">
      <c r="A259" s="119"/>
      <c r="B259" s="80" t="s">
        <v>20</v>
      </c>
      <c r="C259" s="7"/>
    </row>
    <row r="260" spans="1:3" ht="15.75" hidden="1">
      <c r="A260" s="119"/>
      <c r="B260" s="80" t="s">
        <v>3</v>
      </c>
      <c r="C260" s="7"/>
    </row>
    <row r="261" spans="1:3" ht="32.25" hidden="1" thickBot="1">
      <c r="A261" s="119"/>
      <c r="B261" s="90" t="s">
        <v>68</v>
      </c>
      <c r="C261" s="66"/>
    </row>
    <row r="262" spans="1:3" ht="16.5" hidden="1" thickBot="1">
      <c r="A262" s="119"/>
      <c r="B262" s="56" t="s">
        <v>18</v>
      </c>
      <c r="C262" s="37">
        <f>C263+C266</f>
        <v>0</v>
      </c>
    </row>
    <row r="263" spans="1:3" ht="15.75" hidden="1">
      <c r="A263" s="119"/>
      <c r="B263" s="59" t="s">
        <v>44</v>
      </c>
      <c r="C263" s="10">
        <f>C264+C265</f>
        <v>0</v>
      </c>
    </row>
    <row r="264" spans="1:3" ht="15.75" hidden="1">
      <c r="A264" s="119"/>
      <c r="B264" s="75" t="s">
        <v>20</v>
      </c>
      <c r="C264" s="9"/>
    </row>
    <row r="265" spans="1:3" ht="15.75" hidden="1">
      <c r="A265" s="119"/>
      <c r="B265" s="51" t="s">
        <v>3</v>
      </c>
      <c r="C265" s="7"/>
    </row>
    <row r="266" spans="1:3" ht="31.5" hidden="1">
      <c r="A266" s="119"/>
      <c r="B266" s="15" t="s">
        <v>49</v>
      </c>
      <c r="C266" s="24">
        <f>SUM(C267:C268)</f>
        <v>0</v>
      </c>
    </row>
    <row r="267" spans="1:3" ht="15.75" hidden="1">
      <c r="A267" s="119"/>
      <c r="B267" s="75" t="s">
        <v>20</v>
      </c>
      <c r="C267" s="17"/>
    </row>
    <row r="268" spans="1:3" ht="16.5" hidden="1" thickBot="1">
      <c r="A268" s="119"/>
      <c r="B268" s="73" t="s">
        <v>3</v>
      </c>
      <c r="C268" s="18"/>
    </row>
    <row r="269" spans="1:3" ht="16.5" thickBot="1">
      <c r="B269" s="58" t="s">
        <v>19</v>
      </c>
      <c r="C269" s="2">
        <f>C270+C273</f>
        <v>1130120</v>
      </c>
    </row>
    <row r="270" spans="1:3" ht="15.75">
      <c r="B270" s="92" t="s">
        <v>44</v>
      </c>
      <c r="C270" s="10">
        <f>SUM(C271:C272)</f>
        <v>1122578</v>
      </c>
    </row>
    <row r="271" spans="1:3" ht="15.75">
      <c r="B271" s="71" t="s">
        <v>9</v>
      </c>
      <c r="C271" s="9">
        <v>1068423</v>
      </c>
    </row>
    <row r="272" spans="1:3" ht="15.75">
      <c r="B272" s="51" t="s">
        <v>10</v>
      </c>
      <c r="C272" s="7">
        <v>54155</v>
      </c>
    </row>
    <row r="273" spans="2:3" ht="15.75">
      <c r="B273" s="132" t="s">
        <v>101</v>
      </c>
      <c r="C273" s="24">
        <f>SUM(C274:C275)</f>
        <v>7542</v>
      </c>
    </row>
    <row r="274" spans="2:3" ht="15.75">
      <c r="B274" s="71" t="s">
        <v>9</v>
      </c>
      <c r="C274" s="17">
        <v>4622</v>
      </c>
    </row>
    <row r="275" spans="2:3" ht="16.5" thickBot="1">
      <c r="B275" s="73" t="s">
        <v>10</v>
      </c>
      <c r="C275" s="133">
        <v>2920</v>
      </c>
    </row>
    <row r="276" spans="2:3" ht="16.5" thickBot="1">
      <c r="B276" s="58" t="s">
        <v>61</v>
      </c>
      <c r="C276" s="2">
        <f>C277+C282+C286</f>
        <v>33602347</v>
      </c>
    </row>
    <row r="277" spans="2:3" ht="15.75">
      <c r="B277" s="92" t="s">
        <v>44</v>
      </c>
      <c r="C277" s="10">
        <f>SUM(C278:C281)</f>
        <v>15459423</v>
      </c>
    </row>
    <row r="278" spans="2:3" ht="15.75">
      <c r="B278" s="51" t="s">
        <v>2</v>
      </c>
      <c r="C278" s="7">
        <v>633331</v>
      </c>
    </row>
    <row r="279" spans="2:3" ht="15.75">
      <c r="B279" s="51" t="s">
        <v>20</v>
      </c>
      <c r="C279" s="7">
        <v>9658814</v>
      </c>
    </row>
    <row r="280" spans="2:3" ht="15.75">
      <c r="B280" s="51" t="s">
        <v>3</v>
      </c>
      <c r="C280" s="7">
        <v>4973655</v>
      </c>
    </row>
    <row r="281" spans="2:3" ht="15.75">
      <c r="B281" s="51" t="s">
        <v>97</v>
      </c>
      <c r="C281" s="7">
        <v>193623</v>
      </c>
    </row>
    <row r="282" spans="2:3" ht="15.75">
      <c r="B282" s="15" t="s">
        <v>100</v>
      </c>
      <c r="C282" s="24">
        <f>SUM(C283:C285)</f>
        <v>9144603</v>
      </c>
    </row>
    <row r="283" spans="2:3" ht="15.75">
      <c r="B283" s="51" t="s">
        <v>2</v>
      </c>
      <c r="C283" s="7">
        <v>3480</v>
      </c>
    </row>
    <row r="284" spans="2:3" ht="15.75">
      <c r="B284" s="103" t="s">
        <v>20</v>
      </c>
      <c r="C284" s="7">
        <v>1156663</v>
      </c>
    </row>
    <row r="285" spans="2:3" ht="15.75">
      <c r="B285" s="103" t="s">
        <v>3</v>
      </c>
      <c r="C285" s="7">
        <v>7984460</v>
      </c>
    </row>
    <row r="286" spans="2:3" ht="15.75">
      <c r="B286" s="132" t="s">
        <v>101</v>
      </c>
      <c r="C286" s="24">
        <f>SUM(C287:C288)</f>
        <v>8998321</v>
      </c>
    </row>
    <row r="287" spans="2:3" ht="15.75">
      <c r="B287" s="51" t="s">
        <v>9</v>
      </c>
      <c r="C287" s="7">
        <v>885341</v>
      </c>
    </row>
    <row r="288" spans="2:3" ht="16.5" thickBot="1">
      <c r="B288" s="73" t="s">
        <v>10</v>
      </c>
      <c r="C288" s="18">
        <v>8112980</v>
      </c>
    </row>
    <row r="289" spans="2:3" ht="16.5" thickBot="1">
      <c r="B289" s="58" t="s">
        <v>82</v>
      </c>
      <c r="C289" s="2">
        <f>C290+C294+C297</f>
        <v>1835412</v>
      </c>
    </row>
    <row r="290" spans="2:3" ht="15.75">
      <c r="B290" s="91" t="s">
        <v>44</v>
      </c>
      <c r="C290" s="10">
        <f>C291+C292+C293</f>
        <v>1754227</v>
      </c>
    </row>
    <row r="291" spans="2:3" ht="15.75">
      <c r="B291" s="57" t="s">
        <v>2</v>
      </c>
      <c r="C291" s="7">
        <v>888271</v>
      </c>
    </row>
    <row r="292" spans="2:3" ht="15.75">
      <c r="B292" s="57" t="s">
        <v>7</v>
      </c>
      <c r="C292" s="7">
        <v>785476</v>
      </c>
    </row>
    <row r="293" spans="2:3" ht="15.75">
      <c r="B293" s="57" t="s">
        <v>3</v>
      </c>
      <c r="C293" s="7">
        <v>80480</v>
      </c>
    </row>
    <row r="294" spans="2:3" ht="15.75">
      <c r="B294" s="15" t="s">
        <v>100</v>
      </c>
      <c r="C294" s="24">
        <f>C295+C296</f>
        <v>23385</v>
      </c>
    </row>
    <row r="295" spans="2:3" ht="15.75">
      <c r="B295" s="57" t="s">
        <v>7</v>
      </c>
      <c r="C295" s="7">
        <v>23254</v>
      </c>
    </row>
    <row r="296" spans="2:3" ht="15.75">
      <c r="B296" s="57" t="s">
        <v>3</v>
      </c>
      <c r="C296" s="7">
        <v>131</v>
      </c>
    </row>
    <row r="297" spans="2:3" ht="15.75">
      <c r="B297" s="15" t="s">
        <v>101</v>
      </c>
      <c r="C297" s="24">
        <f>C298+C299</f>
        <v>57800</v>
      </c>
    </row>
    <row r="298" spans="2:3" ht="16.5" thickBot="1">
      <c r="B298" s="51" t="s">
        <v>7</v>
      </c>
      <c r="C298" s="7">
        <v>57800</v>
      </c>
    </row>
    <row r="299" spans="2:3" ht="16.5" hidden="1" thickBot="1">
      <c r="B299" s="73" t="s">
        <v>3</v>
      </c>
      <c r="C299" s="18"/>
    </row>
    <row r="300" spans="2:3" ht="16.5" thickBot="1">
      <c r="B300" s="101" t="s">
        <v>104</v>
      </c>
      <c r="C300" s="2">
        <f>SUM(C301,C305)</f>
        <v>29499707</v>
      </c>
    </row>
    <row r="301" spans="2:3" ht="15.75">
      <c r="B301" s="91" t="s">
        <v>44</v>
      </c>
      <c r="C301" s="10">
        <f>SUM(C302:C304)</f>
        <v>29486289</v>
      </c>
    </row>
    <row r="302" spans="2:3" ht="15.75">
      <c r="B302" s="57" t="s">
        <v>2</v>
      </c>
      <c r="C302" s="9">
        <v>29215065</v>
      </c>
    </row>
    <row r="303" spans="2:3" ht="15.75">
      <c r="B303" s="81" t="s">
        <v>9</v>
      </c>
      <c r="C303" s="7">
        <v>258129</v>
      </c>
    </row>
    <row r="304" spans="2:3" ht="15.75">
      <c r="B304" s="57" t="s">
        <v>3</v>
      </c>
      <c r="C304" s="7">
        <v>13095</v>
      </c>
    </row>
    <row r="305" spans="2:3" ht="15.75">
      <c r="B305" s="15" t="s">
        <v>100</v>
      </c>
      <c r="C305" s="24">
        <f>C306+C307</f>
        <v>13418</v>
      </c>
    </row>
    <row r="306" spans="2:3" ht="16.5" thickBot="1">
      <c r="B306" s="81" t="s">
        <v>9</v>
      </c>
      <c r="C306" s="17">
        <v>13418</v>
      </c>
    </row>
    <row r="307" spans="2:3" ht="16.5" hidden="1" thickBot="1">
      <c r="B307" s="57" t="s">
        <v>3</v>
      </c>
      <c r="C307" s="18"/>
    </row>
    <row r="308" spans="2:3" ht="16.5" thickBot="1">
      <c r="B308" s="58" t="s">
        <v>23</v>
      </c>
      <c r="C308" s="2">
        <f>C309+C313</f>
        <v>2184871</v>
      </c>
    </row>
    <row r="309" spans="2:3" ht="15.75">
      <c r="B309" s="59" t="s">
        <v>44</v>
      </c>
      <c r="C309" s="10">
        <f>SUM(C310:C312)</f>
        <v>2184871</v>
      </c>
    </row>
    <row r="310" spans="2:3" ht="15.75">
      <c r="B310" s="51" t="s">
        <v>2</v>
      </c>
      <c r="C310" s="7">
        <v>2076395</v>
      </c>
    </row>
    <row r="311" spans="2:3" ht="15.75">
      <c r="B311" s="51" t="s">
        <v>7</v>
      </c>
      <c r="C311" s="7">
        <v>107649</v>
      </c>
    </row>
    <row r="312" spans="2:3" ht="16.5" thickBot="1">
      <c r="B312" s="51" t="s">
        <v>3</v>
      </c>
      <c r="C312" s="7">
        <v>827</v>
      </c>
    </row>
    <row r="313" spans="2:3" ht="32.25" hidden="1" thickBot="1">
      <c r="B313" s="15" t="s">
        <v>49</v>
      </c>
      <c r="C313" s="66"/>
    </row>
    <row r="314" spans="2:3" ht="16.5" thickBot="1">
      <c r="B314" s="52" t="s">
        <v>24</v>
      </c>
      <c r="C314" s="2">
        <f>SUM(C316:C317)</f>
        <v>185400</v>
      </c>
    </row>
    <row r="315" spans="2:3" ht="15.75">
      <c r="B315" s="59" t="s">
        <v>44</v>
      </c>
      <c r="C315" s="10"/>
    </row>
    <row r="316" spans="2:3" ht="15.75">
      <c r="B316" s="71" t="s">
        <v>20</v>
      </c>
      <c r="C316" s="9">
        <v>68280</v>
      </c>
    </row>
    <row r="317" spans="2:3" ht="16.5" thickBot="1">
      <c r="B317" s="73" t="s">
        <v>3</v>
      </c>
      <c r="C317" s="18">
        <v>117120</v>
      </c>
    </row>
    <row r="318" spans="2:3" ht="16.5" thickBot="1">
      <c r="B318" s="52" t="s">
        <v>94</v>
      </c>
      <c r="C318" s="2">
        <f>SUM(C320:C322)</f>
        <v>812208</v>
      </c>
    </row>
    <row r="319" spans="2:3" ht="15.75">
      <c r="B319" s="59" t="s">
        <v>44</v>
      </c>
      <c r="C319" s="10"/>
    </row>
    <row r="320" spans="2:3" ht="15.75">
      <c r="B320" s="51" t="s">
        <v>2</v>
      </c>
      <c r="C320" s="9">
        <v>639660</v>
      </c>
    </row>
    <row r="321" spans="2:3" ht="15.75">
      <c r="B321" s="51" t="s">
        <v>20</v>
      </c>
      <c r="C321" s="9">
        <v>170527</v>
      </c>
    </row>
    <row r="322" spans="2:3" ht="16.5" thickBot="1">
      <c r="B322" s="73" t="s">
        <v>3</v>
      </c>
      <c r="C322" s="18">
        <v>2021</v>
      </c>
    </row>
    <row r="323" spans="2:3" ht="16.5" hidden="1" thickBot="1">
      <c r="B323" s="101" t="s">
        <v>25</v>
      </c>
      <c r="C323" s="2">
        <f>SUM(C325:C327)</f>
        <v>0</v>
      </c>
    </row>
    <row r="324" spans="2:3" ht="15.75" hidden="1">
      <c r="B324" s="59" t="s">
        <v>44</v>
      </c>
      <c r="C324" s="10"/>
    </row>
    <row r="325" spans="2:3" ht="15.75" hidden="1">
      <c r="B325" s="51" t="s">
        <v>2</v>
      </c>
      <c r="C325" s="7"/>
    </row>
    <row r="326" spans="2:3" ht="16.5" hidden="1" thickBot="1">
      <c r="B326" s="51" t="s">
        <v>7</v>
      </c>
      <c r="C326" s="7"/>
    </row>
    <row r="327" spans="2:3" ht="16.5" hidden="1" thickBot="1">
      <c r="B327" s="73" t="s">
        <v>3</v>
      </c>
      <c r="C327" s="18"/>
    </row>
    <row r="328" spans="2:3" ht="16.5" thickBot="1">
      <c r="B328" s="101" t="s">
        <v>26</v>
      </c>
      <c r="C328" s="2">
        <f>SUM(C330:C331)</f>
        <v>1490.3</v>
      </c>
    </row>
    <row r="329" spans="2:3" ht="15.75">
      <c r="B329" s="59" t="s">
        <v>44</v>
      </c>
      <c r="C329" s="10"/>
    </row>
    <row r="330" spans="2:3" ht="15.75">
      <c r="B330" s="51" t="s">
        <v>9</v>
      </c>
      <c r="C330" s="7">
        <v>1440</v>
      </c>
    </row>
    <row r="331" spans="2:3" ht="16.5" thickBot="1">
      <c r="B331" s="166" t="s">
        <v>3</v>
      </c>
      <c r="C331" s="167">
        <v>50.3</v>
      </c>
    </row>
    <row r="332" spans="2:3" ht="16.5" thickBot="1">
      <c r="B332" s="101" t="s">
        <v>27</v>
      </c>
      <c r="C332" s="2">
        <f>C333+C335</f>
        <v>140560</v>
      </c>
    </row>
    <row r="333" spans="2:3" ht="15.75">
      <c r="B333" s="93" t="s">
        <v>44</v>
      </c>
      <c r="C333" s="10">
        <f>SUM(C334)</f>
        <v>137920</v>
      </c>
    </row>
    <row r="334" spans="2:3" ht="15.75">
      <c r="B334" s="41" t="s">
        <v>7</v>
      </c>
      <c r="C334" s="129">
        <v>137920</v>
      </c>
    </row>
    <row r="335" spans="2:3" ht="15.75">
      <c r="B335" s="15" t="s">
        <v>100</v>
      </c>
      <c r="C335" s="24">
        <f>C336</f>
        <v>2640</v>
      </c>
    </row>
    <row r="336" spans="2:3" ht="16.5" thickBot="1">
      <c r="B336" s="73" t="s">
        <v>9</v>
      </c>
      <c r="C336" s="18">
        <v>2640</v>
      </c>
    </row>
    <row r="337" spans="2:3" ht="16.5" hidden="1" thickBot="1">
      <c r="B337" s="58" t="s">
        <v>80</v>
      </c>
      <c r="C337" s="2">
        <f>C338+C341</f>
        <v>0</v>
      </c>
    </row>
    <row r="338" spans="2:3" ht="15.75" hidden="1">
      <c r="B338" s="14" t="s">
        <v>44</v>
      </c>
      <c r="C338" s="10">
        <f>C339+C340</f>
        <v>0</v>
      </c>
    </row>
    <row r="339" spans="2:3" ht="15.75" hidden="1">
      <c r="B339" s="144" t="s">
        <v>7</v>
      </c>
      <c r="C339" s="7"/>
    </row>
    <row r="340" spans="2:3" ht="15.75" hidden="1">
      <c r="B340" s="144" t="s">
        <v>3</v>
      </c>
      <c r="C340" s="7"/>
    </row>
    <row r="341" spans="2:3" ht="15.75" hidden="1">
      <c r="B341" s="15" t="s">
        <v>100</v>
      </c>
      <c r="C341" s="25">
        <f>C342+C343</f>
        <v>0</v>
      </c>
    </row>
    <row r="342" spans="2:3" ht="15.75" hidden="1">
      <c r="B342" s="82" t="s">
        <v>7</v>
      </c>
      <c r="C342" s="9"/>
    </row>
    <row r="343" spans="2:3" ht="16.5" hidden="1" thickBot="1">
      <c r="B343" s="82" t="s">
        <v>3</v>
      </c>
      <c r="C343" s="9"/>
    </row>
    <row r="344" spans="2:3" ht="16.5" hidden="1" thickBot="1">
      <c r="B344" s="52" t="s">
        <v>21</v>
      </c>
      <c r="C344" s="2">
        <f>SUM(C346:C348)</f>
        <v>0</v>
      </c>
    </row>
    <row r="345" spans="2:3" ht="15.75" hidden="1">
      <c r="B345" s="14" t="s">
        <v>44</v>
      </c>
      <c r="C345" s="10"/>
    </row>
    <row r="346" spans="2:3" ht="15.75" hidden="1">
      <c r="B346" s="71" t="s">
        <v>2</v>
      </c>
      <c r="C346" s="9"/>
    </row>
    <row r="347" spans="2:3" ht="15.75" hidden="1">
      <c r="B347" s="51" t="s">
        <v>30</v>
      </c>
      <c r="C347" s="7"/>
    </row>
    <row r="348" spans="2:3" ht="16.5" hidden="1" thickBot="1">
      <c r="B348" s="72" t="s">
        <v>20</v>
      </c>
      <c r="C348" s="6"/>
    </row>
    <row r="349" spans="2:3" ht="16.5" thickBot="1">
      <c r="B349" s="52" t="s">
        <v>28</v>
      </c>
      <c r="C349" s="2">
        <f>SUM(C351:C352)</f>
        <v>113041</v>
      </c>
    </row>
    <row r="350" spans="2:3" ht="15.75">
      <c r="B350" s="33" t="s">
        <v>44</v>
      </c>
      <c r="C350" s="8"/>
    </row>
    <row r="351" spans="2:3" ht="15.75">
      <c r="B351" s="71" t="s">
        <v>9</v>
      </c>
      <c r="C351" s="7">
        <v>109379</v>
      </c>
    </row>
    <row r="352" spans="2:3" ht="16.5" thickBot="1">
      <c r="B352" s="156" t="s">
        <v>3</v>
      </c>
      <c r="C352" s="18">
        <v>3662</v>
      </c>
    </row>
    <row r="353" spans="2:3" ht="16.5" thickBot="1">
      <c r="B353" s="55" t="s">
        <v>29</v>
      </c>
      <c r="C353" s="2">
        <f>C354+C358+C361</f>
        <v>509276</v>
      </c>
    </row>
    <row r="354" spans="2:3" ht="15.75">
      <c r="B354" s="33" t="s">
        <v>44</v>
      </c>
      <c r="C354" s="10">
        <f>SUM(C355:C357)</f>
        <v>428688</v>
      </c>
    </row>
    <row r="355" spans="2:3" ht="15.75">
      <c r="B355" s="51" t="s">
        <v>2</v>
      </c>
      <c r="C355" s="7">
        <v>20997</v>
      </c>
    </row>
    <row r="356" spans="2:3" ht="15.75">
      <c r="B356" s="103" t="s">
        <v>20</v>
      </c>
      <c r="C356" s="7">
        <v>266391</v>
      </c>
    </row>
    <row r="357" spans="2:3" ht="15.75">
      <c r="B357" s="144" t="s">
        <v>3</v>
      </c>
      <c r="C357" s="7">
        <v>141300</v>
      </c>
    </row>
    <row r="358" spans="2:3" ht="15.75" hidden="1">
      <c r="B358" s="15" t="s">
        <v>100</v>
      </c>
      <c r="C358" s="24">
        <f>SUM(C359:C360)</f>
        <v>0</v>
      </c>
    </row>
    <row r="359" spans="2:3" ht="15.75" hidden="1">
      <c r="B359" s="83" t="s">
        <v>20</v>
      </c>
      <c r="C359" s="9"/>
    </row>
    <row r="360" spans="2:3" ht="15.75" hidden="1">
      <c r="B360" s="152" t="s">
        <v>3</v>
      </c>
      <c r="C360" s="54"/>
    </row>
    <row r="361" spans="2:3" ht="15.75">
      <c r="B361" s="15" t="s">
        <v>101</v>
      </c>
      <c r="C361" s="24">
        <f>SUM(C362:C363)</f>
        <v>80588</v>
      </c>
    </row>
    <row r="362" spans="2:3" ht="15.75">
      <c r="B362" s="83" t="s">
        <v>20</v>
      </c>
      <c r="C362" s="7">
        <v>21516</v>
      </c>
    </row>
    <row r="363" spans="2:3" ht="16.5" thickBot="1">
      <c r="B363" s="152" t="s">
        <v>3</v>
      </c>
      <c r="C363" s="18">
        <v>59072</v>
      </c>
    </row>
    <row r="364" spans="2:3" ht="16.5" thickBot="1">
      <c r="B364" s="52" t="s">
        <v>116</v>
      </c>
      <c r="C364" s="2">
        <f>C365+C370</f>
        <v>9408</v>
      </c>
    </row>
    <row r="365" spans="2:3" ht="15.75">
      <c r="B365" s="33" t="s">
        <v>44</v>
      </c>
      <c r="C365" s="10">
        <f>SUM(C366:C369)</f>
        <v>9408</v>
      </c>
    </row>
    <row r="366" spans="2:3" ht="15.75" hidden="1">
      <c r="B366" s="51" t="s">
        <v>2</v>
      </c>
      <c r="C366" s="7"/>
    </row>
    <row r="367" spans="2:3" ht="15.75" hidden="1">
      <c r="B367" s="51" t="s">
        <v>30</v>
      </c>
      <c r="C367" s="7"/>
    </row>
    <row r="368" spans="2:3" ht="16.5" thickBot="1">
      <c r="B368" s="51" t="s">
        <v>20</v>
      </c>
      <c r="C368" s="7">
        <v>9408</v>
      </c>
    </row>
    <row r="369" spans="2:3" ht="16.5" hidden="1" thickBot="1">
      <c r="B369" s="51" t="s">
        <v>10</v>
      </c>
      <c r="C369" s="7"/>
    </row>
    <row r="370" spans="2:3" ht="31.5" hidden="1">
      <c r="B370" s="15" t="s">
        <v>49</v>
      </c>
      <c r="C370" s="13">
        <f>C371</f>
        <v>0</v>
      </c>
    </row>
    <row r="371" spans="2:3" ht="16.5" hidden="1" thickBot="1">
      <c r="B371" s="79" t="s">
        <v>10</v>
      </c>
      <c r="C371" s="54"/>
    </row>
    <row r="372" spans="2:3" ht="16.5" thickBot="1">
      <c r="B372" s="58" t="s">
        <v>87</v>
      </c>
      <c r="C372" s="2">
        <f>C373+C379+C377</f>
        <v>1310690</v>
      </c>
    </row>
    <row r="373" spans="2:3" ht="15.75">
      <c r="B373" s="33" t="s">
        <v>44</v>
      </c>
      <c r="C373" s="25">
        <f>SUM(C374:C376)</f>
        <v>813282</v>
      </c>
    </row>
    <row r="374" spans="2:3" ht="15.75">
      <c r="B374" s="51" t="s">
        <v>2</v>
      </c>
      <c r="C374" s="7">
        <v>723455</v>
      </c>
    </row>
    <row r="375" spans="2:3" ht="15.75">
      <c r="B375" s="51" t="s">
        <v>20</v>
      </c>
      <c r="C375" s="7">
        <v>87522</v>
      </c>
    </row>
    <row r="376" spans="2:3" ht="15.75">
      <c r="B376" s="51" t="s">
        <v>10</v>
      </c>
      <c r="C376" s="7">
        <v>2305</v>
      </c>
    </row>
    <row r="377" spans="2:3" ht="15.75">
      <c r="B377" s="15" t="s">
        <v>100</v>
      </c>
      <c r="C377" s="24">
        <f>C378</f>
        <v>13946</v>
      </c>
    </row>
    <row r="378" spans="2:3" ht="15.75">
      <c r="B378" s="51" t="s">
        <v>20</v>
      </c>
      <c r="C378" s="7">
        <v>13946</v>
      </c>
    </row>
    <row r="379" spans="2:3" ht="15.75">
      <c r="B379" s="15" t="s">
        <v>101</v>
      </c>
      <c r="C379" s="24">
        <f>C380</f>
        <v>483462</v>
      </c>
    </row>
    <row r="380" spans="2:3" ht="16.5" thickBot="1">
      <c r="B380" s="73" t="s">
        <v>20</v>
      </c>
      <c r="C380" s="18">
        <v>483462</v>
      </c>
    </row>
    <row r="381" spans="2:3" ht="16.5" thickBot="1">
      <c r="B381" s="58" t="s">
        <v>78</v>
      </c>
      <c r="C381" s="2">
        <f>C382+C387</f>
        <v>2112626</v>
      </c>
    </row>
    <row r="382" spans="2:3" ht="15.75">
      <c r="B382" s="59" t="s">
        <v>44</v>
      </c>
      <c r="C382" s="65">
        <f>SUM(C383:C386)</f>
        <v>2002368</v>
      </c>
    </row>
    <row r="383" spans="2:3" ht="15.75" hidden="1">
      <c r="B383" s="79" t="s">
        <v>2</v>
      </c>
      <c r="C383" s="9"/>
    </row>
    <row r="384" spans="2:3" ht="15.75" hidden="1">
      <c r="B384" s="51" t="s">
        <v>3</v>
      </c>
      <c r="C384" s="7"/>
    </row>
    <row r="385" spans="2:5" ht="15.75">
      <c r="B385" s="51" t="s">
        <v>30</v>
      </c>
      <c r="C385" s="7">
        <v>2002368</v>
      </c>
    </row>
    <row r="386" spans="2:5" ht="15.75" hidden="1">
      <c r="B386" s="51" t="s">
        <v>20</v>
      </c>
      <c r="C386" s="7"/>
    </row>
    <row r="387" spans="2:5" ht="15.75">
      <c r="B387" s="15" t="s">
        <v>101</v>
      </c>
      <c r="C387" s="24">
        <f>SUM(C388:C390)</f>
        <v>110258</v>
      </c>
    </row>
    <row r="388" spans="2:5" ht="15.75">
      <c r="B388" s="51" t="s">
        <v>30</v>
      </c>
      <c r="C388" s="7">
        <v>87360</v>
      </c>
    </row>
    <row r="389" spans="2:5" ht="16.5" thickBot="1">
      <c r="B389" s="51" t="s">
        <v>20</v>
      </c>
      <c r="C389" s="7">
        <v>22898</v>
      </c>
    </row>
    <row r="390" spans="2:5" ht="16.5" hidden="1" thickBot="1">
      <c r="B390" s="72" t="s">
        <v>3</v>
      </c>
      <c r="C390" s="9"/>
    </row>
    <row r="391" spans="2:5" ht="16.5" thickBot="1">
      <c r="B391" s="52" t="s">
        <v>31</v>
      </c>
      <c r="C391" s="2">
        <f>C392+C396</f>
        <v>744687</v>
      </c>
      <c r="E391" s="113"/>
    </row>
    <row r="392" spans="2:5" ht="15.75">
      <c r="B392" s="33" t="s">
        <v>44</v>
      </c>
      <c r="C392" s="10">
        <f>SUM(C393:C395)</f>
        <v>731477</v>
      </c>
    </row>
    <row r="393" spans="2:5" ht="15.75">
      <c r="B393" s="71" t="s">
        <v>2</v>
      </c>
      <c r="C393" s="9">
        <v>301485</v>
      </c>
    </row>
    <row r="394" spans="2:5" ht="15.75">
      <c r="B394" s="71" t="s">
        <v>7</v>
      </c>
      <c r="C394" s="9">
        <v>382445</v>
      </c>
    </row>
    <row r="395" spans="2:5" ht="15.75">
      <c r="B395" s="71" t="s">
        <v>3</v>
      </c>
      <c r="C395" s="7">
        <v>47547</v>
      </c>
    </row>
    <row r="396" spans="2:5" ht="15.75">
      <c r="B396" s="15" t="s">
        <v>100</v>
      </c>
      <c r="C396" s="25">
        <f>C397+C398</f>
        <v>13210</v>
      </c>
    </row>
    <row r="397" spans="2:5" ht="15.75">
      <c r="B397" s="71" t="s">
        <v>7</v>
      </c>
      <c r="C397" s="7">
        <v>12996</v>
      </c>
    </row>
    <row r="398" spans="2:5" ht="16.5" thickBot="1">
      <c r="B398" s="71" t="s">
        <v>3</v>
      </c>
      <c r="C398" s="18">
        <v>214</v>
      </c>
    </row>
    <row r="399" spans="2:5" ht="16.5" thickBot="1">
      <c r="B399" s="52" t="s">
        <v>32</v>
      </c>
      <c r="C399" s="2">
        <f>C400+C403</f>
        <v>209800</v>
      </c>
    </row>
    <row r="400" spans="2:5" ht="15.75">
      <c r="B400" s="59" t="s">
        <v>44</v>
      </c>
      <c r="C400" s="10">
        <f>SUM(C401:C402)</f>
        <v>195392</v>
      </c>
    </row>
    <row r="401" spans="2:3" ht="15.75">
      <c r="B401" s="71" t="s">
        <v>7</v>
      </c>
      <c r="C401" s="9">
        <v>194412</v>
      </c>
    </row>
    <row r="402" spans="2:3" ht="15.75">
      <c r="B402" s="51" t="s">
        <v>3</v>
      </c>
      <c r="C402" s="7">
        <v>980</v>
      </c>
    </row>
    <row r="403" spans="2:3" ht="15.75">
      <c r="B403" s="15" t="s">
        <v>100</v>
      </c>
      <c r="C403" s="98">
        <f>C404+C405</f>
        <v>14408</v>
      </c>
    </row>
    <row r="404" spans="2:3" ht="15.75">
      <c r="B404" s="71" t="s">
        <v>7</v>
      </c>
      <c r="C404" s="7">
        <v>13648</v>
      </c>
    </row>
    <row r="405" spans="2:3" ht="16.5" thickBot="1">
      <c r="B405" s="71" t="s">
        <v>3</v>
      </c>
      <c r="C405" s="18">
        <v>760</v>
      </c>
    </row>
    <row r="406" spans="2:3" ht="16.5" thickBot="1">
      <c r="B406" s="52" t="s">
        <v>33</v>
      </c>
      <c r="C406" s="2">
        <f>C407</f>
        <v>41233</v>
      </c>
    </row>
    <row r="407" spans="2:3" ht="16.5" thickBot="1">
      <c r="B407" s="105" t="s">
        <v>55</v>
      </c>
      <c r="C407" s="3">
        <v>41233</v>
      </c>
    </row>
    <row r="408" spans="2:3" ht="16.5" thickBot="1">
      <c r="B408" s="52" t="s">
        <v>34</v>
      </c>
      <c r="C408" s="2">
        <f>C409+C413+C416</f>
        <v>358146</v>
      </c>
    </row>
    <row r="409" spans="2:3" ht="15.75">
      <c r="B409" s="59" t="s">
        <v>44</v>
      </c>
      <c r="C409" s="65">
        <f>SUM(C410:C412)</f>
        <v>345585</v>
      </c>
    </row>
    <row r="410" spans="2:3" ht="15.75">
      <c r="B410" s="71" t="s">
        <v>2</v>
      </c>
      <c r="C410" s="9">
        <v>317471</v>
      </c>
    </row>
    <row r="411" spans="2:3" ht="15.75">
      <c r="B411" s="51" t="s">
        <v>20</v>
      </c>
      <c r="C411" s="7">
        <v>8337</v>
      </c>
    </row>
    <row r="412" spans="2:3" ht="15.75">
      <c r="B412" s="51" t="s">
        <v>3</v>
      </c>
      <c r="C412" s="7">
        <v>19777</v>
      </c>
    </row>
    <row r="413" spans="2:3" ht="15.75">
      <c r="B413" s="15" t="s">
        <v>100</v>
      </c>
      <c r="C413" s="153">
        <f>SUM(C414:C415)</f>
        <v>12510</v>
      </c>
    </row>
    <row r="414" spans="2:3" ht="15.75">
      <c r="B414" s="51" t="s">
        <v>20</v>
      </c>
      <c r="C414" s="7">
        <v>10093</v>
      </c>
    </row>
    <row r="415" spans="2:3" ht="15.75">
      <c r="B415" s="75" t="s">
        <v>3</v>
      </c>
      <c r="C415" s="17">
        <v>2417</v>
      </c>
    </row>
    <row r="416" spans="2:3" ht="15.75">
      <c r="B416" s="15" t="s">
        <v>101</v>
      </c>
      <c r="C416" s="24">
        <f>C417</f>
        <v>51</v>
      </c>
    </row>
    <row r="417" spans="2:3" ht="16.5" thickBot="1">
      <c r="B417" s="73" t="s">
        <v>3</v>
      </c>
      <c r="C417" s="18">
        <v>51</v>
      </c>
    </row>
    <row r="418" spans="2:3" ht="16.5" thickBot="1">
      <c r="B418" s="52" t="s">
        <v>35</v>
      </c>
      <c r="C418" s="84">
        <f>SUM(C420:C421)</f>
        <v>39506</v>
      </c>
    </row>
    <row r="419" spans="2:3" ht="15.75">
      <c r="B419" s="59" t="s">
        <v>44</v>
      </c>
      <c r="C419" s="38"/>
    </row>
    <row r="420" spans="2:3" ht="15.75" hidden="1">
      <c r="B420" s="60" t="s">
        <v>30</v>
      </c>
      <c r="C420" s="20"/>
    </row>
    <row r="421" spans="2:3" ht="16.5" thickBot="1">
      <c r="B421" s="68" t="s">
        <v>20</v>
      </c>
      <c r="C421" s="47">
        <v>39506</v>
      </c>
    </row>
    <row r="422" spans="2:3" ht="32.25" thickBot="1">
      <c r="B422" s="52" t="s">
        <v>50</v>
      </c>
      <c r="C422" s="84">
        <f>SUM(C424:C426)</f>
        <v>19698</v>
      </c>
    </row>
    <row r="423" spans="2:3" ht="15.75">
      <c r="B423" s="59" t="s">
        <v>44</v>
      </c>
      <c r="C423" s="38"/>
    </row>
    <row r="424" spans="2:3" ht="15.75" hidden="1">
      <c r="B424" s="60" t="s">
        <v>30</v>
      </c>
      <c r="C424" s="20"/>
    </row>
    <row r="425" spans="2:3" ht="15.75">
      <c r="B425" s="67" t="s">
        <v>20</v>
      </c>
      <c r="C425" s="11">
        <v>19674</v>
      </c>
    </row>
    <row r="426" spans="2:3" ht="16.5" thickBot="1">
      <c r="B426" s="68" t="s">
        <v>3</v>
      </c>
      <c r="C426" s="47">
        <v>24</v>
      </c>
    </row>
    <row r="427" spans="2:3" ht="16.5" thickBot="1">
      <c r="B427" s="52" t="s">
        <v>36</v>
      </c>
      <c r="C427" s="2">
        <f>C428+C431</f>
        <v>104430</v>
      </c>
    </row>
    <row r="428" spans="2:3" ht="15.75">
      <c r="B428" s="59" t="s">
        <v>44</v>
      </c>
      <c r="C428" s="10">
        <f>SUM(C429:C430)</f>
        <v>43230</v>
      </c>
    </row>
    <row r="429" spans="2:3" ht="15.75">
      <c r="B429" s="71" t="s">
        <v>7</v>
      </c>
      <c r="C429" s="9">
        <v>40200</v>
      </c>
    </row>
    <row r="430" spans="2:3" ht="15.75">
      <c r="B430" s="51" t="s">
        <v>3</v>
      </c>
      <c r="C430" s="7">
        <v>3030</v>
      </c>
    </row>
    <row r="431" spans="2:3" ht="16.5" thickBot="1">
      <c r="B431" s="15" t="s">
        <v>108</v>
      </c>
      <c r="C431" s="107">
        <v>61200</v>
      </c>
    </row>
    <row r="432" spans="2:3" ht="16.5" thickBot="1">
      <c r="B432" s="52" t="s">
        <v>37</v>
      </c>
      <c r="C432" s="2">
        <f>C433+C436</f>
        <v>803479</v>
      </c>
    </row>
    <row r="433" spans="2:3" ht="15.75">
      <c r="B433" s="59" t="s">
        <v>44</v>
      </c>
      <c r="C433" s="10">
        <f>SUM(C434:C435)</f>
        <v>802883</v>
      </c>
    </row>
    <row r="434" spans="2:3" ht="15.75">
      <c r="B434" s="60" t="s">
        <v>20</v>
      </c>
      <c r="C434" s="20">
        <v>781848</v>
      </c>
    </row>
    <row r="435" spans="2:3" ht="15.75">
      <c r="B435" s="70" t="s">
        <v>3</v>
      </c>
      <c r="C435" s="116">
        <v>21035</v>
      </c>
    </row>
    <row r="436" spans="2:3" ht="16.5" thickBot="1">
      <c r="B436" s="15" t="s">
        <v>105</v>
      </c>
      <c r="C436" s="108">
        <v>596</v>
      </c>
    </row>
    <row r="437" spans="2:3" ht="16.5" thickBot="1">
      <c r="B437" s="52" t="s">
        <v>38</v>
      </c>
      <c r="C437" s="2">
        <f>SUM(C439:C441)</f>
        <v>6315699</v>
      </c>
    </row>
    <row r="438" spans="2:3" ht="15.75">
      <c r="B438" s="59" t="s">
        <v>44</v>
      </c>
      <c r="C438" s="10"/>
    </row>
    <row r="439" spans="2:3" ht="15.75">
      <c r="B439" s="67" t="s">
        <v>2</v>
      </c>
      <c r="C439" s="11">
        <v>6164393</v>
      </c>
    </row>
    <row r="440" spans="2:3" ht="15.75">
      <c r="B440" s="67" t="s">
        <v>20</v>
      </c>
      <c r="C440" s="11">
        <v>150670</v>
      </c>
    </row>
    <row r="441" spans="2:3" ht="16.5" thickBot="1">
      <c r="B441" s="68" t="s">
        <v>3</v>
      </c>
      <c r="C441" s="47">
        <v>636</v>
      </c>
    </row>
    <row r="442" spans="2:3" ht="16.5" thickBot="1">
      <c r="B442" s="52" t="s">
        <v>39</v>
      </c>
      <c r="C442" s="2">
        <f>C443+C446+C449</f>
        <v>3513447</v>
      </c>
    </row>
    <row r="443" spans="2:3" ht="15.75">
      <c r="B443" s="59" t="s">
        <v>44</v>
      </c>
      <c r="C443" s="65">
        <f>SUM(C444:C445)</f>
        <v>1277288</v>
      </c>
    </row>
    <row r="444" spans="2:3" ht="15.75">
      <c r="B444" s="67" t="s">
        <v>20</v>
      </c>
      <c r="C444" s="131">
        <v>905262</v>
      </c>
    </row>
    <row r="445" spans="2:3" ht="15.75">
      <c r="B445" s="67" t="s">
        <v>3</v>
      </c>
      <c r="C445" s="131">
        <v>372026</v>
      </c>
    </row>
    <row r="446" spans="2:3" ht="15.75">
      <c r="B446" s="15" t="s">
        <v>100</v>
      </c>
      <c r="C446" s="95">
        <f>SUM(C447:C448)</f>
        <v>58318</v>
      </c>
    </row>
    <row r="447" spans="2:3" ht="15.75">
      <c r="B447" s="67" t="s">
        <v>20</v>
      </c>
      <c r="C447" s="62">
        <v>2740</v>
      </c>
    </row>
    <row r="448" spans="2:3" ht="15.75">
      <c r="B448" s="69" t="s">
        <v>3</v>
      </c>
      <c r="C448" s="116">
        <v>55578</v>
      </c>
    </row>
    <row r="449" spans="2:3" ht="15.75">
      <c r="B449" s="15" t="s">
        <v>101</v>
      </c>
      <c r="C449" s="95">
        <f>SUM(C450:C451)</f>
        <v>2177841</v>
      </c>
    </row>
    <row r="450" spans="2:3" ht="15.75">
      <c r="B450" s="67" t="s">
        <v>20</v>
      </c>
      <c r="C450" s="11">
        <v>1145338</v>
      </c>
    </row>
    <row r="451" spans="2:3" ht="16.5" thickBot="1">
      <c r="B451" s="69" t="s">
        <v>3</v>
      </c>
      <c r="C451" s="47">
        <v>1032503</v>
      </c>
    </row>
    <row r="452" spans="2:3" ht="32.25" thickBot="1">
      <c r="B452" s="52" t="s">
        <v>40</v>
      </c>
      <c r="C452" s="2">
        <f>C453+C456</f>
        <v>413292</v>
      </c>
    </row>
    <row r="453" spans="2:3" ht="15.75">
      <c r="B453" s="59" t="s">
        <v>44</v>
      </c>
      <c r="C453" s="10">
        <f>SUM(C454:C455)</f>
        <v>413292</v>
      </c>
    </row>
    <row r="454" spans="2:3" ht="15.75">
      <c r="B454" s="60" t="s">
        <v>20</v>
      </c>
      <c r="C454" s="20">
        <v>326823</v>
      </c>
    </row>
    <row r="455" spans="2:3" ht="16.5" thickBot="1">
      <c r="B455" s="67" t="s">
        <v>3</v>
      </c>
      <c r="C455" s="11">
        <v>86469</v>
      </c>
    </row>
    <row r="456" spans="2:3" ht="32.25" hidden="1" thickBot="1">
      <c r="B456" s="143" t="s">
        <v>67</v>
      </c>
      <c r="C456" s="120"/>
    </row>
    <row r="457" spans="2:3" ht="16.5" thickBot="1">
      <c r="B457" s="61" t="s">
        <v>41</v>
      </c>
      <c r="C457" s="2">
        <f>C458+C460+C462</f>
        <v>487889</v>
      </c>
    </row>
    <row r="458" spans="2:3" ht="15.75">
      <c r="B458" s="59" t="s">
        <v>44</v>
      </c>
      <c r="C458" s="65">
        <f>C459</f>
        <v>225805</v>
      </c>
    </row>
    <row r="459" spans="2:3" ht="15.75">
      <c r="B459" s="67" t="s">
        <v>3</v>
      </c>
      <c r="C459" s="11">
        <v>225805</v>
      </c>
    </row>
    <row r="460" spans="2:3" ht="15.75">
      <c r="B460" s="15" t="s">
        <v>100</v>
      </c>
      <c r="C460" s="95">
        <f>C461</f>
        <v>120857</v>
      </c>
    </row>
    <row r="461" spans="2:3" ht="15.75">
      <c r="B461" s="69" t="s">
        <v>3</v>
      </c>
      <c r="C461" s="116">
        <v>120857</v>
      </c>
    </row>
    <row r="462" spans="2:3" ht="15.75">
      <c r="B462" s="15" t="s">
        <v>101</v>
      </c>
      <c r="C462" s="95">
        <f>C463</f>
        <v>141227</v>
      </c>
    </row>
    <row r="463" spans="2:3" ht="16.5" thickBot="1">
      <c r="B463" s="68" t="s">
        <v>3</v>
      </c>
      <c r="C463" s="47">
        <v>141227</v>
      </c>
    </row>
    <row r="464" spans="2:3" ht="16.5" hidden="1" thickBot="1">
      <c r="B464" s="52" t="s">
        <v>42</v>
      </c>
      <c r="C464" s="2">
        <f>C465+C468</f>
        <v>0</v>
      </c>
    </row>
    <row r="465" spans="2:3" ht="15.75" hidden="1">
      <c r="B465" s="59" t="s">
        <v>44</v>
      </c>
      <c r="C465" s="10">
        <f>SUM(C466:C467)</f>
        <v>0</v>
      </c>
    </row>
    <row r="466" spans="2:3" ht="15.75" hidden="1">
      <c r="B466" s="51" t="s">
        <v>2</v>
      </c>
      <c r="C466" s="9"/>
    </row>
    <row r="467" spans="2:3" ht="15.75" hidden="1">
      <c r="B467" s="51" t="s">
        <v>3</v>
      </c>
      <c r="C467" s="7"/>
    </row>
    <row r="468" spans="2:3" ht="16.5" hidden="1" thickBot="1">
      <c r="B468" s="15" t="s">
        <v>106</v>
      </c>
      <c r="C468" s="120"/>
    </row>
    <row r="469" spans="2:3" ht="16.5" thickBot="1">
      <c r="B469" s="52" t="s">
        <v>45</v>
      </c>
      <c r="C469" s="2">
        <f>C470+C473</f>
        <v>12201</v>
      </c>
    </row>
    <row r="470" spans="2:3" ht="15.75">
      <c r="B470" s="33" t="s">
        <v>44</v>
      </c>
      <c r="C470" s="10">
        <f>SUM(C471:C472)</f>
        <v>12201</v>
      </c>
    </row>
    <row r="471" spans="2:3" ht="15.75">
      <c r="B471" s="71" t="s">
        <v>20</v>
      </c>
      <c r="C471" s="20">
        <v>11000</v>
      </c>
    </row>
    <row r="472" spans="2:3" ht="16.5" thickBot="1">
      <c r="B472" s="51" t="s">
        <v>3</v>
      </c>
      <c r="C472" s="11">
        <v>1201</v>
      </c>
    </row>
    <row r="473" spans="2:3" ht="15.75" hidden="1">
      <c r="B473" s="15" t="s">
        <v>100</v>
      </c>
      <c r="C473" s="95">
        <f>C474</f>
        <v>0</v>
      </c>
    </row>
    <row r="474" spans="2:3" ht="16.5" hidden="1" thickBot="1">
      <c r="B474" s="73" t="s">
        <v>3</v>
      </c>
      <c r="C474" s="47"/>
    </row>
    <row r="475" spans="2:3" ht="16.5" hidden="1" thickBot="1">
      <c r="B475" s="52" t="s">
        <v>62</v>
      </c>
      <c r="C475" s="2">
        <f>C476+C479</f>
        <v>0</v>
      </c>
    </row>
    <row r="476" spans="2:3" ht="15.75" hidden="1">
      <c r="B476" s="33" t="s">
        <v>44</v>
      </c>
      <c r="C476" s="10">
        <f>SUM(C477:C478)</f>
        <v>0</v>
      </c>
    </row>
    <row r="477" spans="2:3" ht="15.75" hidden="1">
      <c r="B477" s="71" t="s">
        <v>20</v>
      </c>
      <c r="C477" s="20"/>
    </row>
    <row r="478" spans="2:3" ht="15.75" hidden="1">
      <c r="B478" s="71" t="s">
        <v>3</v>
      </c>
      <c r="C478" s="11"/>
    </row>
    <row r="479" spans="2:3" ht="31.5" hidden="1">
      <c r="B479" s="15" t="s">
        <v>49</v>
      </c>
      <c r="C479" s="95">
        <f>SUM(C480:C481)</f>
        <v>0</v>
      </c>
    </row>
    <row r="480" spans="2:3" ht="15.75" hidden="1">
      <c r="B480" s="71" t="s">
        <v>20</v>
      </c>
      <c r="C480" s="11"/>
    </row>
    <row r="481" spans="2:3" ht="16.5" hidden="1" thickBot="1">
      <c r="B481" s="71" t="s">
        <v>3</v>
      </c>
      <c r="C481" s="47"/>
    </row>
    <row r="482" spans="2:3" ht="16.5" thickBot="1">
      <c r="B482" s="52" t="s">
        <v>46</v>
      </c>
      <c r="C482" s="2">
        <f>SUM(C484:C485)</f>
        <v>41700</v>
      </c>
    </row>
    <row r="483" spans="2:3" ht="15.75">
      <c r="B483" s="33" t="s">
        <v>44</v>
      </c>
      <c r="C483" s="10"/>
    </row>
    <row r="484" spans="2:3" ht="15.75">
      <c r="B484" s="71" t="s">
        <v>20</v>
      </c>
      <c r="C484" s="20">
        <v>19200</v>
      </c>
    </row>
    <row r="485" spans="2:3" ht="16.5" thickBot="1">
      <c r="B485" s="71" t="s">
        <v>3</v>
      </c>
      <c r="C485" s="12">
        <v>22500</v>
      </c>
    </row>
    <row r="486" spans="2:3" ht="16.5" thickBot="1">
      <c r="B486" s="52" t="s">
        <v>51</v>
      </c>
      <c r="C486" s="64">
        <f>C487+C490</f>
        <v>213094</v>
      </c>
    </row>
    <row r="487" spans="2:3" ht="15.75">
      <c r="B487" s="33" t="s">
        <v>44</v>
      </c>
      <c r="C487" s="117">
        <f>SUM(C488:C489)</f>
        <v>161520</v>
      </c>
    </row>
    <row r="488" spans="2:3" ht="15.75">
      <c r="B488" s="51" t="s">
        <v>2</v>
      </c>
      <c r="C488" s="21">
        <v>80</v>
      </c>
    </row>
    <row r="489" spans="2:3" ht="15.75">
      <c r="B489" s="51" t="s">
        <v>20</v>
      </c>
      <c r="C489" s="21">
        <v>161440</v>
      </c>
    </row>
    <row r="490" spans="2:3" ht="15.75">
      <c r="B490" s="15" t="s">
        <v>101</v>
      </c>
      <c r="C490" s="118">
        <f>SUM(C491:C491)</f>
        <v>51574</v>
      </c>
    </row>
    <row r="491" spans="2:3" ht="16.5" thickBot="1">
      <c r="B491" s="51" t="s">
        <v>20</v>
      </c>
      <c r="C491" s="21">
        <v>51574</v>
      </c>
    </row>
    <row r="492" spans="2:3" ht="16.5" thickBot="1">
      <c r="B492" s="52" t="s">
        <v>52</v>
      </c>
      <c r="C492" s="23">
        <f>SUM(C494:C495)</f>
        <v>92656</v>
      </c>
    </row>
    <row r="493" spans="2:3" ht="15.75">
      <c r="B493" s="33" t="s">
        <v>44</v>
      </c>
      <c r="C493" s="31"/>
    </row>
    <row r="494" spans="2:3" ht="15.75">
      <c r="B494" s="51" t="s">
        <v>20</v>
      </c>
      <c r="C494" s="125">
        <v>66033</v>
      </c>
    </row>
    <row r="495" spans="2:3" ht="16.5" thickBot="1">
      <c r="B495" s="73" t="s">
        <v>3</v>
      </c>
      <c r="C495" s="32">
        <v>26623</v>
      </c>
    </row>
    <row r="496" spans="2:3" ht="16.5" thickBot="1">
      <c r="B496" s="52" t="s">
        <v>85</v>
      </c>
      <c r="C496" s="23">
        <f>C497+C503+C500</f>
        <v>755618</v>
      </c>
    </row>
    <row r="497" spans="2:3" ht="15.75">
      <c r="B497" s="33" t="s">
        <v>44</v>
      </c>
      <c r="C497" s="135">
        <f>SUM(C498:C499)</f>
        <v>751263</v>
      </c>
    </row>
    <row r="498" spans="2:3" ht="15.75">
      <c r="B498" s="71" t="s">
        <v>20</v>
      </c>
      <c r="C498" s="125">
        <v>743882</v>
      </c>
    </row>
    <row r="499" spans="2:3" ht="15.75">
      <c r="B499" s="71" t="s">
        <v>3</v>
      </c>
      <c r="C499" s="125">
        <v>7381</v>
      </c>
    </row>
    <row r="500" spans="2:3" ht="15.75">
      <c r="B500" s="15" t="s">
        <v>100</v>
      </c>
      <c r="C500" s="128">
        <f>SUM(C501:C502)</f>
        <v>4067</v>
      </c>
    </row>
    <row r="501" spans="2:3" ht="15.75">
      <c r="B501" s="71" t="s">
        <v>20</v>
      </c>
      <c r="C501" s="125">
        <v>3491</v>
      </c>
    </row>
    <row r="502" spans="2:3" ht="15.75">
      <c r="B502" s="71" t="s">
        <v>3</v>
      </c>
      <c r="C502" s="125">
        <v>576</v>
      </c>
    </row>
    <row r="503" spans="2:3" ht="15.75">
      <c r="B503" s="15" t="s">
        <v>101</v>
      </c>
      <c r="C503" s="128">
        <f>C504+C505</f>
        <v>288</v>
      </c>
    </row>
    <row r="504" spans="2:3" ht="15.75" hidden="1">
      <c r="B504" s="71" t="s">
        <v>20</v>
      </c>
      <c r="C504" s="134"/>
    </row>
    <row r="505" spans="2:3" ht="16.5" thickBot="1">
      <c r="B505" s="71" t="s">
        <v>3</v>
      </c>
      <c r="C505" s="32">
        <v>288</v>
      </c>
    </row>
    <row r="506" spans="2:3" ht="16.5" thickBot="1">
      <c r="B506" s="52" t="s">
        <v>109</v>
      </c>
      <c r="C506" s="26">
        <f>C507+C510+C512</f>
        <v>3750880</v>
      </c>
    </row>
    <row r="507" spans="2:3" ht="15.75">
      <c r="B507" s="33" t="s">
        <v>44</v>
      </c>
      <c r="C507" s="27">
        <f>C508+C509</f>
        <v>404205</v>
      </c>
    </row>
    <row r="508" spans="2:3" ht="15.75">
      <c r="B508" s="51" t="s">
        <v>20</v>
      </c>
      <c r="C508" s="21">
        <v>353790</v>
      </c>
    </row>
    <row r="509" spans="2:3" ht="15.75">
      <c r="B509" s="51" t="s">
        <v>3</v>
      </c>
      <c r="C509" s="21">
        <v>50415</v>
      </c>
    </row>
    <row r="510" spans="2:3" ht="15.75">
      <c r="B510" s="15" t="s">
        <v>100</v>
      </c>
      <c r="C510" s="28">
        <f>C511</f>
        <v>2538632</v>
      </c>
    </row>
    <row r="511" spans="2:3" ht="15.75">
      <c r="B511" s="51" t="s">
        <v>3</v>
      </c>
      <c r="C511" s="21">
        <v>2538632</v>
      </c>
    </row>
    <row r="512" spans="2:3" ht="15.75">
      <c r="B512" s="15" t="s">
        <v>101</v>
      </c>
      <c r="C512" s="28">
        <f>C514</f>
        <v>808043</v>
      </c>
    </row>
    <row r="513" spans="2:3" ht="15.75" hidden="1">
      <c r="B513" s="51" t="s">
        <v>20</v>
      </c>
      <c r="C513" s="21"/>
    </row>
    <row r="514" spans="2:3" ht="16.5" thickBot="1">
      <c r="B514" s="51" t="s">
        <v>3</v>
      </c>
      <c r="C514" s="22">
        <v>808043</v>
      </c>
    </row>
    <row r="515" spans="2:3" ht="16.5" hidden="1" thickBot="1">
      <c r="B515" s="52" t="s">
        <v>53</v>
      </c>
      <c r="C515" s="23">
        <f>C516+C519</f>
        <v>0</v>
      </c>
    </row>
    <row r="516" spans="2:3" ht="15.75" hidden="1">
      <c r="B516" s="33" t="s">
        <v>44</v>
      </c>
      <c r="C516" s="30">
        <f>SUM(C517:C518)</f>
        <v>0</v>
      </c>
    </row>
    <row r="517" spans="2:3" ht="15.75" hidden="1">
      <c r="B517" s="81" t="s">
        <v>20</v>
      </c>
      <c r="C517" s="29"/>
    </row>
    <row r="518" spans="2:3" ht="15.75" hidden="1">
      <c r="B518" s="51" t="s">
        <v>3</v>
      </c>
      <c r="C518" s="21"/>
    </row>
    <row r="519" spans="2:3" ht="31.5" hidden="1">
      <c r="B519" s="15" t="s">
        <v>49</v>
      </c>
      <c r="C519" s="28">
        <f>C520</f>
        <v>0</v>
      </c>
    </row>
    <row r="520" spans="2:3" ht="16.5" hidden="1" thickBot="1">
      <c r="B520" s="73" t="s">
        <v>20</v>
      </c>
      <c r="C520" s="22"/>
    </row>
    <row r="521" spans="2:3" ht="16.5" thickBot="1">
      <c r="B521" s="52" t="s">
        <v>56</v>
      </c>
      <c r="C521" s="23">
        <f>C522+C526</f>
        <v>3467532</v>
      </c>
    </row>
    <row r="522" spans="2:3" ht="15.75">
      <c r="B522" s="33" t="s">
        <v>44</v>
      </c>
      <c r="C522" s="27">
        <f>SUM(C523:C525)</f>
        <v>3453932</v>
      </c>
    </row>
    <row r="523" spans="2:3" ht="15.75">
      <c r="B523" s="51" t="s">
        <v>2</v>
      </c>
      <c r="C523" s="21">
        <v>2339599</v>
      </c>
    </row>
    <row r="524" spans="2:3" ht="15.75">
      <c r="B524" s="51" t="s">
        <v>20</v>
      </c>
      <c r="C524" s="21">
        <v>837425</v>
      </c>
    </row>
    <row r="525" spans="2:3" ht="15.75">
      <c r="B525" s="51" t="s">
        <v>3</v>
      </c>
      <c r="C525" s="21">
        <v>276908</v>
      </c>
    </row>
    <row r="526" spans="2:3" ht="15.75">
      <c r="B526" s="15" t="s">
        <v>100</v>
      </c>
      <c r="C526" s="28">
        <f>C527</f>
        <v>13600</v>
      </c>
    </row>
    <row r="527" spans="2:3" ht="16.5" thickBot="1">
      <c r="B527" s="73" t="s">
        <v>20</v>
      </c>
      <c r="C527" s="22">
        <v>13600</v>
      </c>
    </row>
    <row r="528" spans="2:3" ht="16.5" thickBot="1">
      <c r="B528" s="52" t="s">
        <v>110</v>
      </c>
      <c r="C528" s="23">
        <f>SUM(C530:C532)</f>
        <v>532425</v>
      </c>
    </row>
    <row r="529" spans="2:3" ht="15.75">
      <c r="B529" s="33" t="s">
        <v>44</v>
      </c>
      <c r="C529" s="30"/>
    </row>
    <row r="530" spans="2:3" ht="15.75">
      <c r="B530" s="51" t="s">
        <v>2</v>
      </c>
      <c r="C530" s="21">
        <v>497987</v>
      </c>
    </row>
    <row r="531" spans="2:3" ht="15.75">
      <c r="B531" s="51" t="s">
        <v>20</v>
      </c>
      <c r="C531" s="21">
        <v>26667</v>
      </c>
    </row>
    <row r="532" spans="2:3" ht="16.5" thickBot="1">
      <c r="B532" s="73" t="s">
        <v>3</v>
      </c>
      <c r="C532" s="22">
        <v>7771</v>
      </c>
    </row>
    <row r="533" spans="2:3" ht="16.5" thickBot="1">
      <c r="B533" s="52" t="s">
        <v>88</v>
      </c>
      <c r="C533" s="23">
        <f>C534+C537</f>
        <v>761199</v>
      </c>
    </row>
    <row r="534" spans="2:3" ht="15.75">
      <c r="B534" s="33" t="s">
        <v>44</v>
      </c>
      <c r="C534" s="136">
        <f>SUM(C535:C536)</f>
        <v>752191</v>
      </c>
    </row>
    <row r="535" spans="2:3" ht="15.75">
      <c r="B535" s="81" t="s">
        <v>20</v>
      </c>
      <c r="C535" s="21">
        <v>644427</v>
      </c>
    </row>
    <row r="536" spans="2:3" ht="15.75">
      <c r="B536" s="51" t="s">
        <v>3</v>
      </c>
      <c r="C536" s="21">
        <v>107764</v>
      </c>
    </row>
    <row r="537" spans="2:3" ht="15.75">
      <c r="B537" s="15" t="s">
        <v>100</v>
      </c>
      <c r="C537" s="28">
        <f>C538</f>
        <v>9008</v>
      </c>
    </row>
    <row r="538" spans="2:3" ht="16.5" thickBot="1">
      <c r="B538" s="68" t="s">
        <v>3</v>
      </c>
      <c r="C538" s="22">
        <v>9008</v>
      </c>
    </row>
    <row r="539" spans="2:3" ht="16.5" thickBot="1">
      <c r="B539" s="61" t="s">
        <v>57</v>
      </c>
      <c r="C539" s="2">
        <f>C540+C543</f>
        <v>52457</v>
      </c>
    </row>
    <row r="540" spans="2:3" ht="15.75">
      <c r="B540" s="59" t="s">
        <v>44</v>
      </c>
      <c r="C540" s="10">
        <f>C541+C542</f>
        <v>49664</v>
      </c>
    </row>
    <row r="541" spans="2:3" ht="15.75">
      <c r="B541" s="60" t="s">
        <v>20</v>
      </c>
      <c r="C541" s="9">
        <v>39394</v>
      </c>
    </row>
    <row r="542" spans="2:3" ht="15.75">
      <c r="B542" s="67" t="s">
        <v>3</v>
      </c>
      <c r="C542" s="7">
        <v>10270</v>
      </c>
    </row>
    <row r="543" spans="2:3" ht="15.75">
      <c r="B543" s="15" t="s">
        <v>101</v>
      </c>
      <c r="C543" s="24">
        <f>C544</f>
        <v>2793</v>
      </c>
    </row>
    <row r="544" spans="2:3" ht="16.5" thickBot="1">
      <c r="B544" s="68" t="s">
        <v>3</v>
      </c>
      <c r="C544" s="18">
        <v>2793</v>
      </c>
    </row>
    <row r="545" spans="2:3" ht="16.5" thickBot="1">
      <c r="B545" s="52" t="s">
        <v>58</v>
      </c>
      <c r="C545" s="2">
        <f>C546+C549</f>
        <v>1521551</v>
      </c>
    </row>
    <row r="546" spans="2:3" ht="15.75">
      <c r="B546" s="59" t="s">
        <v>44</v>
      </c>
      <c r="C546" s="10">
        <f>C547+C548</f>
        <v>1427510</v>
      </c>
    </row>
    <row r="547" spans="2:3" ht="15.75">
      <c r="B547" s="51" t="s">
        <v>2</v>
      </c>
      <c r="C547" s="21">
        <v>1394521</v>
      </c>
    </row>
    <row r="548" spans="2:3" ht="15.75">
      <c r="B548" s="51" t="s">
        <v>20</v>
      </c>
      <c r="C548" s="21">
        <v>32989</v>
      </c>
    </row>
    <row r="549" spans="2:3" ht="15.75">
      <c r="B549" s="15" t="s">
        <v>100</v>
      </c>
      <c r="C549" s="28">
        <f>C551+C550</f>
        <v>94041</v>
      </c>
    </row>
    <row r="550" spans="2:3" ht="15.75">
      <c r="B550" s="51" t="s">
        <v>2</v>
      </c>
      <c r="C550" s="155">
        <v>93931</v>
      </c>
    </row>
    <row r="551" spans="2:3" ht="16.5" thickBot="1">
      <c r="B551" s="68" t="s">
        <v>20</v>
      </c>
      <c r="C551" s="22">
        <v>110</v>
      </c>
    </row>
    <row r="552" spans="2:3" ht="16.5" thickBot="1">
      <c r="B552" s="52" t="s">
        <v>59</v>
      </c>
      <c r="C552" s="2">
        <f>SUM(C554:C555)</f>
        <v>16160</v>
      </c>
    </row>
    <row r="553" spans="2:3" ht="15.75">
      <c r="B553" s="59" t="s">
        <v>44</v>
      </c>
      <c r="C553" s="10"/>
    </row>
    <row r="554" spans="2:3" ht="15.75">
      <c r="B554" s="71" t="s">
        <v>20</v>
      </c>
      <c r="C554" s="109">
        <v>720</v>
      </c>
    </row>
    <row r="555" spans="2:3" ht="16.5" thickBot="1">
      <c r="B555" s="73" t="s">
        <v>3</v>
      </c>
      <c r="C555" s="32">
        <v>15440</v>
      </c>
    </row>
    <row r="556" spans="2:3" ht="16.5" thickBot="1">
      <c r="B556" s="52" t="s">
        <v>60</v>
      </c>
      <c r="C556" s="2">
        <f>C557+C561</f>
        <v>284637</v>
      </c>
    </row>
    <row r="557" spans="2:3" ht="15.75">
      <c r="B557" s="59" t="s">
        <v>44</v>
      </c>
      <c r="C557" s="10">
        <f>SUM(C558:C560)</f>
        <v>281747</v>
      </c>
    </row>
    <row r="558" spans="2:3" ht="15.75" hidden="1">
      <c r="B558" s="51" t="s">
        <v>2</v>
      </c>
      <c r="C558" s="7"/>
    </row>
    <row r="559" spans="2:3" ht="15.75">
      <c r="B559" s="51" t="s">
        <v>20</v>
      </c>
      <c r="C559" s="7">
        <v>277039</v>
      </c>
    </row>
    <row r="560" spans="2:3" ht="15.75">
      <c r="B560" s="51" t="s">
        <v>3</v>
      </c>
      <c r="C560" s="7">
        <v>4708</v>
      </c>
    </row>
    <row r="561" spans="2:3" ht="15.75">
      <c r="B561" s="15" t="s">
        <v>100</v>
      </c>
      <c r="C561" s="24">
        <f>C562</f>
        <v>2890</v>
      </c>
    </row>
    <row r="562" spans="2:3" ht="16.5" thickBot="1">
      <c r="B562" s="68" t="s">
        <v>3</v>
      </c>
      <c r="C562" s="18">
        <v>2890</v>
      </c>
    </row>
    <row r="563" spans="2:3" ht="16.5" thickBot="1">
      <c r="B563" s="58" t="s">
        <v>111</v>
      </c>
      <c r="C563" s="2">
        <f>C564+C568+C571</f>
        <v>512429</v>
      </c>
    </row>
    <row r="564" spans="2:3" ht="15.75">
      <c r="B564" s="59" t="s">
        <v>44</v>
      </c>
      <c r="C564" s="65">
        <f>SUM(C565:C567)</f>
        <v>464976</v>
      </c>
    </row>
    <row r="565" spans="2:3" ht="15.75">
      <c r="B565" s="79" t="s">
        <v>2</v>
      </c>
      <c r="C565" s="9">
        <v>170520</v>
      </c>
    </row>
    <row r="566" spans="2:3" ht="15.75">
      <c r="B566" s="51" t="s">
        <v>20</v>
      </c>
      <c r="C566" s="7">
        <v>289162</v>
      </c>
    </row>
    <row r="567" spans="2:3" ht="15.75">
      <c r="B567" s="51" t="s">
        <v>3</v>
      </c>
      <c r="C567" s="7">
        <v>5294</v>
      </c>
    </row>
    <row r="568" spans="2:3" ht="15.75">
      <c r="B568" s="15" t="s">
        <v>100</v>
      </c>
      <c r="C568" s="24">
        <f>SUM(C569:C570)</f>
        <v>45770</v>
      </c>
    </row>
    <row r="569" spans="2:3" ht="15.75">
      <c r="B569" s="71" t="s">
        <v>20</v>
      </c>
      <c r="C569" s="7">
        <v>26259</v>
      </c>
    </row>
    <row r="570" spans="2:3" ht="15.75">
      <c r="B570" s="51" t="s">
        <v>3</v>
      </c>
      <c r="C570" s="7">
        <v>19511</v>
      </c>
    </row>
    <row r="571" spans="2:3" ht="15.75">
      <c r="B571" s="15" t="s">
        <v>101</v>
      </c>
      <c r="C571" s="24">
        <f>C572</f>
        <v>1683</v>
      </c>
    </row>
    <row r="572" spans="2:3" ht="16.5" thickBot="1">
      <c r="B572" s="68" t="s">
        <v>3</v>
      </c>
      <c r="C572" s="18">
        <v>1683</v>
      </c>
    </row>
    <row r="573" spans="2:3" ht="15.75" hidden="1">
      <c r="B573" s="146" t="s">
        <v>71</v>
      </c>
      <c r="C573" s="160">
        <f>C574+C576</f>
        <v>0</v>
      </c>
    </row>
    <row r="574" spans="2:3" ht="15.75" hidden="1">
      <c r="B574" s="15" t="s">
        <v>44</v>
      </c>
      <c r="C574" s="24">
        <f>C575</f>
        <v>0</v>
      </c>
    </row>
    <row r="575" spans="2:3" ht="15.75" hidden="1">
      <c r="B575" s="67" t="s">
        <v>3</v>
      </c>
      <c r="C575" s="7"/>
    </row>
    <row r="576" spans="2:3" ht="31.5" hidden="1">
      <c r="B576" s="15" t="s">
        <v>49</v>
      </c>
      <c r="C576" s="24">
        <f>C577</f>
        <v>0</v>
      </c>
    </row>
    <row r="577" spans="2:3" ht="15.75" hidden="1">
      <c r="B577" s="51" t="s">
        <v>3</v>
      </c>
      <c r="C577" s="7"/>
    </row>
    <row r="578" spans="2:3" ht="15.75" hidden="1">
      <c r="B578" s="146" t="s">
        <v>72</v>
      </c>
      <c r="C578" s="147">
        <f>SUM(C580:C582)</f>
        <v>0</v>
      </c>
    </row>
    <row r="579" spans="2:3" ht="15.75" hidden="1">
      <c r="B579" s="15" t="s">
        <v>44</v>
      </c>
      <c r="C579" s="24"/>
    </row>
    <row r="580" spans="2:3" ht="15.75" hidden="1">
      <c r="B580" s="51" t="s">
        <v>2</v>
      </c>
      <c r="C580" s="7"/>
    </row>
    <row r="581" spans="2:3" ht="15.75" hidden="1">
      <c r="B581" s="51" t="s">
        <v>20</v>
      </c>
      <c r="C581" s="7"/>
    </row>
    <row r="582" spans="2:3" ht="15.75" hidden="1">
      <c r="B582" s="51" t="s">
        <v>3</v>
      </c>
      <c r="C582" s="7"/>
    </row>
    <row r="583" spans="2:3" ht="15.75" hidden="1">
      <c r="B583" s="15" t="s">
        <v>101</v>
      </c>
      <c r="C583" s="24">
        <f>C584</f>
        <v>0</v>
      </c>
    </row>
    <row r="584" spans="2:3" ht="16.5" hidden="1" thickBot="1">
      <c r="B584" s="71" t="s">
        <v>20</v>
      </c>
      <c r="C584" s="18"/>
    </row>
    <row r="585" spans="2:3" ht="16.5" thickBot="1">
      <c r="B585" s="52" t="s">
        <v>76</v>
      </c>
      <c r="C585" s="5">
        <f>C586+C590+C594</f>
        <v>361589</v>
      </c>
    </row>
    <row r="586" spans="2:3" ht="15.75">
      <c r="B586" s="33" t="s">
        <v>44</v>
      </c>
      <c r="C586" s="34">
        <f>SUM(C587:C589)</f>
        <v>40373</v>
      </c>
    </row>
    <row r="587" spans="2:3" ht="15.75" hidden="1">
      <c r="B587" s="51" t="s">
        <v>2</v>
      </c>
      <c r="C587" s="19"/>
    </row>
    <row r="588" spans="2:3" ht="15.75">
      <c r="B588" s="51" t="s">
        <v>20</v>
      </c>
      <c r="C588" s="19">
        <v>7505</v>
      </c>
    </row>
    <row r="589" spans="2:3" ht="15.75">
      <c r="B589" s="51" t="s">
        <v>3</v>
      </c>
      <c r="C589" s="19">
        <v>32868</v>
      </c>
    </row>
    <row r="590" spans="2:3" ht="15.75">
      <c r="B590" s="15" t="s">
        <v>100</v>
      </c>
      <c r="C590" s="13">
        <f>SUM(C591:C593)</f>
        <v>305205</v>
      </c>
    </row>
    <row r="591" spans="2:3" ht="15.75" hidden="1">
      <c r="B591" s="51" t="s">
        <v>2</v>
      </c>
      <c r="C591" s="19"/>
    </row>
    <row r="592" spans="2:3" ht="15.75">
      <c r="B592" s="51" t="s">
        <v>20</v>
      </c>
      <c r="C592" s="130">
        <v>66664</v>
      </c>
    </row>
    <row r="593" spans="2:3" ht="15.75">
      <c r="B593" s="51" t="s">
        <v>3</v>
      </c>
      <c r="C593" s="7">
        <v>238541</v>
      </c>
    </row>
    <row r="594" spans="2:3" ht="15.75">
      <c r="B594" s="15" t="s">
        <v>101</v>
      </c>
      <c r="C594" s="24">
        <f>SUM(C595:C596)</f>
        <v>16011</v>
      </c>
    </row>
    <row r="595" spans="2:3" ht="15.75" hidden="1">
      <c r="B595" s="51" t="s">
        <v>20</v>
      </c>
      <c r="C595" s="7"/>
    </row>
    <row r="596" spans="2:3" ht="16.5" thickBot="1">
      <c r="B596" s="73" t="s">
        <v>3</v>
      </c>
      <c r="C596" s="18">
        <v>16011</v>
      </c>
    </row>
    <row r="597" spans="2:3" ht="16.5" thickBot="1">
      <c r="B597" s="63" t="s">
        <v>73</v>
      </c>
      <c r="C597" s="124">
        <f>C599+C600</f>
        <v>192500</v>
      </c>
    </row>
    <row r="598" spans="2:3" ht="15.75">
      <c r="B598" s="59" t="s">
        <v>44</v>
      </c>
      <c r="C598" s="10"/>
    </row>
    <row r="599" spans="2:3" ht="15.75">
      <c r="B599" s="51" t="s">
        <v>20</v>
      </c>
      <c r="C599" s="7">
        <v>90900</v>
      </c>
    </row>
    <row r="600" spans="2:3" ht="16.5" thickBot="1">
      <c r="B600" s="73" t="s">
        <v>3</v>
      </c>
      <c r="C600" s="18">
        <v>101600</v>
      </c>
    </row>
    <row r="601" spans="2:3" ht="16.5" hidden="1" thickBot="1">
      <c r="B601" s="52" t="s">
        <v>74</v>
      </c>
      <c r="C601" s="2">
        <f>SUM(C603:C604)</f>
        <v>0</v>
      </c>
    </row>
    <row r="602" spans="2:3" ht="15.75" hidden="1">
      <c r="B602" s="59" t="s">
        <v>44</v>
      </c>
      <c r="C602" s="10"/>
    </row>
    <row r="603" spans="2:3" ht="15.75" hidden="1">
      <c r="B603" s="71" t="s">
        <v>20</v>
      </c>
      <c r="C603" s="109"/>
    </row>
    <row r="604" spans="2:3" ht="16.5" hidden="1" thickBot="1">
      <c r="B604" s="73" t="s">
        <v>3</v>
      </c>
      <c r="C604" s="32"/>
    </row>
    <row r="605" spans="2:3" ht="16.5" hidden="1" thickBot="1">
      <c r="B605" s="52" t="s">
        <v>75</v>
      </c>
      <c r="C605" s="23">
        <f>SUM(C607:C608)</f>
        <v>0</v>
      </c>
    </row>
    <row r="606" spans="2:3" ht="15.75" hidden="1">
      <c r="B606" s="33" t="s">
        <v>44</v>
      </c>
      <c r="C606" s="109"/>
    </row>
    <row r="607" spans="2:3" ht="15.75" hidden="1">
      <c r="B607" s="71" t="s">
        <v>20</v>
      </c>
      <c r="C607" s="125"/>
    </row>
    <row r="608" spans="2:3" ht="16.5" hidden="1" thickBot="1">
      <c r="B608" s="73" t="s">
        <v>3</v>
      </c>
      <c r="C608" s="32"/>
    </row>
    <row r="609" spans="2:3" ht="16.5" hidden="1" thickBot="1">
      <c r="B609" s="63" t="s">
        <v>92</v>
      </c>
      <c r="C609" s="127">
        <f>C611</f>
        <v>0</v>
      </c>
    </row>
    <row r="610" spans="2:3" ht="15.75" hidden="1">
      <c r="B610" s="33" t="s">
        <v>44</v>
      </c>
      <c r="C610" s="30"/>
    </row>
    <row r="611" spans="2:3" ht="16.5" hidden="1" thickBot="1">
      <c r="B611" s="75" t="s">
        <v>20</v>
      </c>
      <c r="C611" s="134"/>
    </row>
    <row r="612" spans="2:3" ht="16.5" thickBot="1">
      <c r="B612" s="52" t="s">
        <v>77</v>
      </c>
      <c r="C612" s="23">
        <f>C613+C616</f>
        <v>51636</v>
      </c>
    </row>
    <row r="613" spans="2:3" ht="15.75">
      <c r="B613" s="59" t="s">
        <v>44</v>
      </c>
      <c r="C613" s="30">
        <f>SUM(C614:C615)</f>
        <v>42723</v>
      </c>
    </row>
    <row r="614" spans="2:3" ht="15.75">
      <c r="B614" s="71" t="s">
        <v>20</v>
      </c>
      <c r="C614" s="125">
        <v>32237</v>
      </c>
    </row>
    <row r="615" spans="2:3" ht="15.75">
      <c r="B615" s="75" t="s">
        <v>3</v>
      </c>
      <c r="C615" s="134">
        <v>10486</v>
      </c>
    </row>
    <row r="616" spans="2:3" ht="15.75">
      <c r="B616" s="15" t="s">
        <v>100</v>
      </c>
      <c r="C616" s="128">
        <f>C617</f>
        <v>8913</v>
      </c>
    </row>
    <row r="617" spans="2:3" ht="16.5" thickBot="1">
      <c r="B617" s="73" t="s">
        <v>3</v>
      </c>
      <c r="C617" s="32">
        <v>8913</v>
      </c>
    </row>
    <row r="618" spans="2:3" ht="16.5" thickBot="1">
      <c r="B618" s="52" t="s">
        <v>114</v>
      </c>
      <c r="C618" s="23">
        <f>C619+C622+C624</f>
        <v>1010515</v>
      </c>
    </row>
    <row r="619" spans="2:3" ht="15.75">
      <c r="B619" s="33" t="s">
        <v>44</v>
      </c>
      <c r="C619" s="30">
        <f>SUM(C620:C621)</f>
        <v>860963</v>
      </c>
    </row>
    <row r="620" spans="2:3" ht="15.75">
      <c r="B620" s="51" t="s">
        <v>20</v>
      </c>
      <c r="C620" s="109">
        <v>779049</v>
      </c>
    </row>
    <row r="621" spans="2:3" ht="15.75">
      <c r="B621" s="51" t="s">
        <v>3</v>
      </c>
      <c r="C621" s="125">
        <v>81914</v>
      </c>
    </row>
    <row r="622" spans="2:3" ht="15.75">
      <c r="B622" s="15" t="s">
        <v>100</v>
      </c>
      <c r="C622" s="128">
        <f>C623</f>
        <v>16455</v>
      </c>
    </row>
    <row r="623" spans="2:3" ht="15.75">
      <c r="B623" s="75" t="s">
        <v>3</v>
      </c>
      <c r="C623" s="134">
        <v>16455</v>
      </c>
    </row>
    <row r="624" spans="2:3" ht="15.75">
      <c r="B624" s="15" t="s">
        <v>101</v>
      </c>
      <c r="C624" s="128">
        <f>C625+C626</f>
        <v>133097</v>
      </c>
    </row>
    <row r="625" spans="2:3" ht="15.75">
      <c r="B625" s="51" t="s">
        <v>20</v>
      </c>
      <c r="C625" s="125">
        <v>22241</v>
      </c>
    </row>
    <row r="626" spans="2:3" ht="16.5" thickBot="1">
      <c r="B626" s="73" t="s">
        <v>3</v>
      </c>
      <c r="C626" s="32">
        <v>110856</v>
      </c>
    </row>
    <row r="627" spans="2:3" ht="16.5" thickBot="1">
      <c r="B627" s="52" t="s">
        <v>81</v>
      </c>
      <c r="C627" s="23">
        <f>C628+C632+C636</f>
        <v>1678719</v>
      </c>
    </row>
    <row r="628" spans="2:3" ht="15.75">
      <c r="B628" s="33" t="s">
        <v>44</v>
      </c>
      <c r="C628" s="30">
        <f>SUM(C629:C631)</f>
        <v>1238954</v>
      </c>
    </row>
    <row r="629" spans="2:3" ht="15.75">
      <c r="B629" s="51" t="s">
        <v>30</v>
      </c>
      <c r="C629" s="125">
        <v>929705</v>
      </c>
    </row>
    <row r="630" spans="2:3" ht="15.75">
      <c r="B630" s="51" t="s">
        <v>20</v>
      </c>
      <c r="C630" s="125">
        <v>230544</v>
      </c>
    </row>
    <row r="631" spans="2:3" ht="15.75">
      <c r="B631" s="51" t="s">
        <v>3</v>
      </c>
      <c r="C631" s="125">
        <v>78705</v>
      </c>
    </row>
    <row r="632" spans="2:3" ht="15.75">
      <c r="B632" s="15" t="s">
        <v>100</v>
      </c>
      <c r="C632" s="128">
        <f>SUM(C633:C635)</f>
        <v>3000</v>
      </c>
    </row>
    <row r="633" spans="2:3" ht="15.75">
      <c r="B633" s="51" t="s">
        <v>30</v>
      </c>
      <c r="C633" s="125">
        <v>3000</v>
      </c>
    </row>
    <row r="634" spans="2:3" ht="15.75" hidden="1">
      <c r="B634" s="51" t="s">
        <v>20</v>
      </c>
      <c r="C634" s="134"/>
    </row>
    <row r="635" spans="2:3" ht="15.75" hidden="1">
      <c r="B635" s="75" t="s">
        <v>3</v>
      </c>
      <c r="C635" s="134"/>
    </row>
    <row r="636" spans="2:3" ht="15.75">
      <c r="B636" s="15" t="s">
        <v>101</v>
      </c>
      <c r="C636" s="128">
        <f>SUM(C637:C638)</f>
        <v>436765</v>
      </c>
    </row>
    <row r="637" spans="2:3" ht="15.75" hidden="1">
      <c r="B637" s="71" t="s">
        <v>20</v>
      </c>
      <c r="C637" s="125"/>
    </row>
    <row r="638" spans="2:3" ht="16.5" thickBot="1">
      <c r="B638" s="73" t="s">
        <v>3</v>
      </c>
      <c r="C638" s="32">
        <v>436765</v>
      </c>
    </row>
    <row r="639" spans="2:3" ht="16.5" thickBot="1">
      <c r="B639" s="63" t="s">
        <v>98</v>
      </c>
      <c r="C639" s="23">
        <f>+C640+C642</f>
        <v>352450</v>
      </c>
    </row>
    <row r="640" spans="2:3" ht="15.75">
      <c r="B640" s="33" t="s">
        <v>44</v>
      </c>
      <c r="C640" s="30">
        <f>C641</f>
        <v>20903</v>
      </c>
    </row>
    <row r="641" spans="2:3" ht="15.75">
      <c r="B641" s="51" t="s">
        <v>3</v>
      </c>
      <c r="C641" s="125">
        <v>20903</v>
      </c>
    </row>
    <row r="642" spans="2:3" ht="15.75">
      <c r="B642" s="15" t="s">
        <v>100</v>
      </c>
      <c r="C642" s="128">
        <f>C643</f>
        <v>331547</v>
      </c>
    </row>
    <row r="643" spans="2:3" ht="16.5" thickBot="1">
      <c r="B643" s="73" t="s">
        <v>3</v>
      </c>
      <c r="C643" s="32">
        <v>331547</v>
      </c>
    </row>
    <row r="644" spans="2:3" ht="16.5" thickBot="1">
      <c r="B644" s="52" t="s">
        <v>107</v>
      </c>
      <c r="C644" s="23">
        <f>C645</f>
        <v>52343941</v>
      </c>
    </row>
    <row r="645" spans="2:3" ht="16.5" thickBot="1">
      <c r="B645" s="161"/>
      <c r="C645" s="162">
        <v>52343941</v>
      </c>
    </row>
    <row r="646" spans="2:3" ht="16.5" thickBot="1">
      <c r="B646" s="58" t="s">
        <v>66</v>
      </c>
      <c r="C646" s="2">
        <f>2511063+6572754+1013082+20877564</f>
        <v>30974463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2015-07-06T07:32:53Z</cp:lastPrinted>
  <dcterms:created xsi:type="dcterms:W3CDTF">2007-01-10T10:16:36Z</dcterms:created>
  <dcterms:modified xsi:type="dcterms:W3CDTF">2015-07-06T07:33:45Z</dcterms:modified>
</cp:coreProperties>
</file>