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инухов\Перьковой\2015\"/>
    </mc:Choice>
  </mc:AlternateContent>
  <bookViews>
    <workbookView xWindow="-165" yWindow="1320" windowWidth="15480" windowHeight="9180"/>
  </bookViews>
  <sheets>
    <sheet name="Полезный отпуск" sheetId="9" r:id="rId1"/>
  </sheets>
  <calcPr calcId="152511"/>
</workbook>
</file>

<file path=xl/calcChain.xml><?xml version="1.0" encoding="utf-8"?>
<calcChain xmlns="http://schemas.openxmlformats.org/spreadsheetml/2006/main">
  <c r="C656" i="9" l="1"/>
  <c r="C9" i="9" l="1"/>
  <c r="C8" i="9"/>
  <c r="C363" i="9" l="1"/>
  <c r="C366" i="9"/>
  <c r="C578" i="9" l="1"/>
  <c r="C626" i="9" l="1"/>
  <c r="C421" i="9"/>
  <c r="C226" i="9"/>
  <c r="C185" i="9"/>
  <c r="C169" i="9"/>
  <c r="C543" i="9" l="1"/>
  <c r="C506" i="9" l="1"/>
  <c r="C232" i="9"/>
  <c r="C230" i="9"/>
  <c r="C212" i="9"/>
  <c r="C215" i="9"/>
  <c r="C106" i="9"/>
  <c r="C229" i="9" l="1"/>
  <c r="C211" i="9"/>
  <c r="C634" i="9" l="1"/>
  <c r="C408" i="9"/>
  <c r="C401" i="9"/>
  <c r="C121" i="9"/>
  <c r="C248" i="9" l="1"/>
  <c r="C111" i="9" l="1"/>
  <c r="C556" i="9" l="1"/>
  <c r="C234" i="9"/>
  <c r="C382" i="9" l="1"/>
  <c r="C602" i="9" l="1"/>
  <c r="C646" i="9"/>
  <c r="C468" i="9"/>
  <c r="C455" i="9"/>
  <c r="C302" i="9"/>
  <c r="C291" i="9"/>
  <c r="C257" i="9" l="1"/>
  <c r="C201" i="9"/>
  <c r="C160" i="9"/>
  <c r="C137" i="9"/>
  <c r="C143" i="9"/>
  <c r="C103" i="9"/>
  <c r="C92" i="9"/>
  <c r="C34" i="9"/>
  <c r="C39" i="9"/>
  <c r="C22" i="9"/>
  <c r="C591" i="9" l="1"/>
  <c r="C513" i="9"/>
  <c r="C518" i="9"/>
  <c r="C516" i="9"/>
  <c r="C512" i="9" l="1"/>
  <c r="C654" i="9" l="1"/>
  <c r="C130" i="9"/>
  <c r="C45" i="9"/>
  <c r="C50" i="9"/>
  <c r="C54" i="9"/>
  <c r="C44" i="9" l="1"/>
  <c r="C568" i="9"/>
  <c r="C109" i="9"/>
  <c r="C652" i="9"/>
  <c r="C650" i="9"/>
  <c r="C314" i="9"/>
  <c r="C313" i="9" s="1"/>
  <c r="C319" i="9"/>
  <c r="C282" i="9"/>
  <c r="C28" i="9"/>
  <c r="C27" i="9" s="1"/>
  <c r="C105" i="9" l="1"/>
  <c r="C649" i="9"/>
  <c r="C12" i="9"/>
  <c r="C642" i="9" l="1"/>
  <c r="C575" i="9"/>
  <c r="C114" i="9"/>
  <c r="C323" i="9" l="1"/>
  <c r="C83" i="9"/>
  <c r="C617" i="9" l="1"/>
  <c r="C238" i="9" l="1"/>
  <c r="C509" i="9" l="1"/>
  <c r="C328" i="9" l="1"/>
  <c r="C540" i="9" l="1"/>
  <c r="C384" i="9"/>
  <c r="C378" i="9"/>
  <c r="C182" i="9"/>
  <c r="C177" i="9"/>
  <c r="C503" i="9"/>
  <c r="C502" i="9" s="1"/>
  <c r="C218" i="9"/>
  <c r="C176" i="9" l="1"/>
  <c r="C377" i="9"/>
  <c r="C539" i="9"/>
  <c r="C624" i="9" l="1"/>
  <c r="C621" i="9"/>
  <c r="C620" i="9" l="1"/>
  <c r="C553" i="9"/>
  <c r="C552" i="9" l="1"/>
  <c r="C306" i="9"/>
  <c r="C299" i="9"/>
  <c r="C245" i="9"/>
  <c r="C638" i="9" l="1"/>
  <c r="C637" i="9" s="1"/>
  <c r="C346" i="9"/>
  <c r="C564" i="9"/>
  <c r="C632" i="9"/>
  <c r="C629" i="9"/>
  <c r="C387" i="9"/>
  <c r="C605" i="9"/>
  <c r="C405" i="9"/>
  <c r="C404" i="9" s="1"/>
  <c r="C359" i="9"/>
  <c r="C354" i="9"/>
  <c r="C628" i="9" l="1"/>
  <c r="C563" i="9"/>
  <c r="C443" i="9"/>
  <c r="C428" i="9" l="1"/>
  <c r="C485" i="9"/>
  <c r="C310" i="9"/>
  <c r="C613" i="9"/>
  <c r="C459" i="9"/>
  <c r="C458" i="9" s="1"/>
  <c r="C609" i="9" l="1"/>
  <c r="C287" i="9" l="1"/>
  <c r="C281" i="9" s="1"/>
  <c r="C141" i="9" l="1"/>
  <c r="C136" i="9" s="1"/>
  <c r="C598" i="9"/>
  <c r="C594" i="9"/>
  <c r="C439" i="9"/>
  <c r="C438" i="9" s="1"/>
  <c r="C586" i="9"/>
  <c r="C278" i="9"/>
  <c r="C593" i="9" l="1"/>
  <c r="C584" i="9"/>
  <c r="C582" i="9"/>
  <c r="C581" i="9" l="1"/>
  <c r="C397" i="9"/>
  <c r="C396" i="9" s="1"/>
  <c r="C571" i="9"/>
  <c r="C570" i="9" s="1"/>
  <c r="C559" i="9"/>
  <c r="C550" i="9"/>
  <c r="C547" i="9"/>
  <c r="C534" i="9"/>
  <c r="C532" i="9"/>
  <c r="C528" i="9"/>
  <c r="C525" i="9"/>
  <c r="C522" i="9"/>
  <c r="C498" i="9"/>
  <c r="C496" i="9"/>
  <c r="C493" i="9"/>
  <c r="C488" i="9"/>
  <c r="C482" i="9"/>
  <c r="C481" i="9" s="1"/>
  <c r="C479" i="9"/>
  <c r="C476" i="9"/>
  <c r="C471" i="9"/>
  <c r="C470" i="9" s="1"/>
  <c r="C466" i="9"/>
  <c r="C464" i="9"/>
  <c r="C452" i="9"/>
  <c r="C449" i="9"/>
  <c r="C434" i="9"/>
  <c r="C433" i="9" s="1"/>
  <c r="C424" i="9"/>
  <c r="C418" i="9"/>
  <c r="C414" i="9"/>
  <c r="C411" i="9"/>
  <c r="C392" i="9"/>
  <c r="C375" i="9"/>
  <c r="C370" i="9"/>
  <c r="C358" i="9"/>
  <c r="C349" i="9"/>
  <c r="C343" i="9"/>
  <c r="C340" i="9"/>
  <c r="C338" i="9"/>
  <c r="C333" i="9"/>
  <c r="C295" i="9"/>
  <c r="C294" i="9" s="1"/>
  <c r="C275" i="9"/>
  <c r="C271" i="9"/>
  <c r="C268" i="9"/>
  <c r="C261" i="9"/>
  <c r="C260" i="9" s="1"/>
  <c r="C254" i="9"/>
  <c r="C251" i="9"/>
  <c r="C241" i="9"/>
  <c r="C240" i="9" s="1"/>
  <c r="C223" i="9"/>
  <c r="C217" i="9" s="1"/>
  <c r="C209" i="9"/>
  <c r="C204" i="9" s="1"/>
  <c r="C205" i="9"/>
  <c r="C198" i="9"/>
  <c r="C195" i="9"/>
  <c r="C191" i="9"/>
  <c r="C187" i="9"/>
  <c r="C172" i="9"/>
  <c r="C166" i="9"/>
  <c r="C163" i="9"/>
  <c r="C156" i="9"/>
  <c r="C152" i="9"/>
  <c r="C149" i="9"/>
  <c r="C146" i="9"/>
  <c r="C133" i="9"/>
  <c r="C125" i="9"/>
  <c r="C118" i="9"/>
  <c r="C113" i="9" s="1"/>
  <c r="C100" i="9"/>
  <c r="C97" i="9"/>
  <c r="C88" i="9"/>
  <c r="C78" i="9"/>
  <c r="C74" i="9"/>
  <c r="C70" i="9" s="1"/>
  <c r="C71" i="9"/>
  <c r="C68" i="9"/>
  <c r="C64" i="9"/>
  <c r="C59" i="9"/>
  <c r="C17" i="9"/>
  <c r="C7" i="9"/>
  <c r="C77" i="9" l="1"/>
  <c r="C6" i="9"/>
  <c r="C463" i="9"/>
  <c r="C448" i="9"/>
  <c r="C413" i="9"/>
  <c r="C250" i="9"/>
  <c r="C194" i="9"/>
  <c r="C151" i="9"/>
  <c r="C96" i="9"/>
  <c r="C162" i="9"/>
  <c r="C124" i="9"/>
  <c r="C305" i="9"/>
  <c r="C145" i="9"/>
  <c r="C521" i="9"/>
  <c r="C342" i="9"/>
  <c r="C337" i="9"/>
  <c r="C274" i="9"/>
  <c r="C267" i="9"/>
  <c r="C546" i="9"/>
  <c r="C527" i="9"/>
  <c r="C492" i="9"/>
  <c r="C475" i="9"/>
  <c r="C386" i="9"/>
  <c r="C369" i="9"/>
  <c r="C58" i="9"/>
  <c r="C5" i="9" l="1"/>
</calcChain>
</file>

<file path=xl/sharedStrings.xml><?xml version="1.0" encoding="utf-8"?>
<sst xmlns="http://schemas.openxmlformats.org/spreadsheetml/2006/main" count="654" uniqueCount="121">
  <si>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</si>
  <si>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</si>
  <si>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</si>
  <si>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</si>
  <si>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</si>
  <si>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</si>
  <si>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</si>
  <si>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</si>
  <si>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</si>
  <si>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</si>
  <si>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</si>
  <si>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</si>
  <si>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</si>
  <si>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</si>
  <si>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</si>
  <si>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</si>
  <si>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</si>
  <si>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</si>
  <si>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</si>
  <si>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</si>
  <si>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</si>
  <si>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</si>
  <si>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</si>
  <si>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</si>
  <si>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</si>
  <si>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</si>
  <si>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</si>
  <si>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</si>
  <si>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</si>
  <si>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</si>
  <si>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</si>
  <si>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</si>
  <si>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</si>
  <si>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</si>
  <si>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</si>
  <si>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</si>
  <si>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</si>
  <si>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</si>
  <si>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</si>
  <si>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</si>
  <si>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</si>
  <si>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</si>
  <si>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Прочие потребители</t>
  </si>
  <si>
    <t>ФКП "ПГБИП"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</si>
  <si>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</si>
  <si>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</si>
  <si>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</si>
  <si>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</si>
  <si>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</si>
  <si>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</si>
  <si>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</si>
  <si>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</si>
  <si>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</si>
  <si>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</si>
  <si>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</si>
  <si>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</si>
  <si>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</si>
  <si>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</si>
  <si>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</si>
  <si>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</si>
  <si>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</si>
  <si>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</si>
  <si>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</si>
  <si>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</si>
  <si>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</si>
  <si>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</si>
  <si>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</si>
  <si>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</si>
  <si>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</si>
  <si>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</si>
  <si>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</si>
  <si>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</si>
  <si>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</si>
  <si>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</si>
  <si>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</si>
  <si>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</si>
  <si>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</si>
  <si>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</si>
  <si>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</si>
  <si>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</si>
  <si>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</si>
  <si>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</si>
  <si>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</si>
  <si>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</si>
  <si>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</si>
  <si>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</si>
  <si>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</si>
  <si>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</si>
  <si>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</si>
  <si>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</si>
  <si>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</si>
  <si>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</si>
  <si>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</si>
  <si>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</si>
  <si>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</si>
  <si>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</si>
  <si>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</si>
  <si>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ЗАО "Тольяттисинтез"</t>
  </si>
  <si>
    <t>ПК "Автокомпонент Сызрань"</t>
  </si>
  <si>
    <t>АО "РКЦ "Прогресс"</t>
  </si>
  <si>
    <t>ООО "Сатурн-Энерго"</t>
  </si>
  <si>
    <t xml:space="preserve">ЗАО "СОЭЗ" </t>
  </si>
  <si>
    <t>ООО "СамараСеть"</t>
  </si>
  <si>
    <t>Южно-Уральская дирекция ОАО "РЖД" Трансэнерго</t>
  </si>
  <si>
    <t>АО  "РЭУ " Филиал "Самарский"</t>
  </si>
  <si>
    <t>АО "СЗ ЭМИ"</t>
  </si>
  <si>
    <t>ПАО "МРСК Волги"</t>
  </si>
  <si>
    <t>ПАО "ФСК ЕЭС"</t>
  </si>
  <si>
    <t>АО "СККМ"</t>
  </si>
  <si>
    <t>АО "Самаранефтегаз"</t>
  </si>
  <si>
    <t>Прочие потребители (одноставочный тариф)</t>
  </si>
  <si>
    <t>Население (без учета 0.7)</t>
  </si>
  <si>
    <t>Население (с учетом 0.7)</t>
  </si>
  <si>
    <t>Население (с учетом 0.7) НН</t>
  </si>
  <si>
    <t>Население (с учетом 0.7) СН2</t>
  </si>
  <si>
    <t>Население (без учета 0.7) ВН</t>
  </si>
  <si>
    <t xml:space="preserve">АО "Тяжмаш"  </t>
  </si>
  <si>
    <t>Объемы фактического полезного отпуска электроэнергии потребителям ПАО "Самараэнерго" по тарифным группам  в разрезе территориальных сетевых организациий по уровням напряжения за октябрь 2015 г.</t>
  </si>
  <si>
    <t>ЗАО "ССК" (дог. № 0028У от 01.01.2014)</t>
  </si>
  <si>
    <t>ВН двухстав.</t>
  </si>
  <si>
    <t>ЗАО "ССК" (дог. № 6161У от 04.03.2014)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</si>
</sst>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3" fillId="0" borderId="14" xfId="0" applyNumberFormat="1" applyFont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3" fontId="3" fillId="0" borderId="4" xfId="0" applyNumberFormat="1" applyFont="1" applyFill="1" applyBorder="1"/>
    <xf numFmtId="0" fontId="1" fillId="0" borderId="6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 shrinkToFit="1"/>
    </xf>
    <xf numFmtId="3" fontId="4" fillId="0" borderId="14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3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3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3" xfId="0" applyNumberFormat="1" applyFont="1" applyBorder="1" applyAlignment="1">
      <alignment horizontal="right" vertical="center" wrapText="1" shrinkToFit="1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/>
    <xf numFmtId="0" fontId="1" fillId="0" borderId="6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0" fillId="0" borderId="0" xfId="0" applyFill="1"/>
    <xf numFmtId="3" fontId="1" fillId="0" borderId="7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7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14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 shrinkToFi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4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 shrinkToFit="1"/>
    </xf>
    <xf numFmtId="0" fontId="1" fillId="2" borderId="14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6"/>
  <sheetViews>
    <sheetView tabSelected="1" workbookViewId="0">
      <selection activeCell="C657" sqref="C657"/>
    </sheetView>
  </sheetViews>
  <sheetFormatPr defaultRowHeight="15" x14ac:dyDescent="0.2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69" t="s">
        <v>117</v>
      </c>
      <c r="C2" s="169"/>
    </row>
    <row r="3" spans="2:11" ht="15.75" thickBot="1" x14ac:dyDescent="0.25"/>
    <row r="4" spans="2:11" ht="25.5" customHeight="1" thickBot="1" x14ac:dyDescent="0.25">
      <c r="B4" s="36" t="s">
        <v>44</v>
      </c>
      <c r="C4" s="88" t="s">
        <v>60</v>
      </c>
      <c r="G4" s="113"/>
      <c r="I4" s="113"/>
      <c r="K4" s="113"/>
    </row>
    <row r="5" spans="2:11" ht="16.5" thickBot="1" x14ac:dyDescent="0.25">
      <c r="B5" s="87" t="s">
        <v>0</v>
      </c>
      <c r="C5" s="84">
        <f>C6+C27+C44+C58+C68+C70+C77+C96+C105+C113+C124+C136+C145+C151+C162+C172+C187+C191+C194+C204+C211+C217+C229+C234+C240+C250+C260+C267+C274+C281+C294+C305+C313+C319+C323+C328+C333+C337+C342+C349+C354+C358+C369+C386+C396+C404+C411+C413+C424+C428+C433+C438+C443+C448+C458+C463+C470+C475+C481+C488+C492+C498+C512+C521+C527+C534+C546+C552+C559+C563+C570+C656+C581+C586+C593+C605+C609+C613+C617+C620+C628+C637+C502+C176+C377+C539+C238+C649+C654</f>
        <v>963526530</v>
      </c>
      <c r="G5" s="111"/>
      <c r="I5" s="111"/>
      <c r="K5" s="111"/>
    </row>
    <row r="6" spans="2:11" ht="16.5" thickBot="1" x14ac:dyDescent="0.25">
      <c r="B6" s="52" t="s">
        <v>106</v>
      </c>
      <c r="C6" s="84">
        <f>C7+C17+C12+C22</f>
        <v>544279387</v>
      </c>
    </row>
    <row r="7" spans="2:11" ht="31.5" x14ac:dyDescent="0.2">
      <c r="B7" s="14" t="s">
        <v>110</v>
      </c>
      <c r="C7" s="38">
        <f>SUM(C8:C11)</f>
        <v>426092075</v>
      </c>
      <c r="F7" s="111"/>
      <c r="G7" s="111"/>
    </row>
    <row r="8" spans="2:11" ht="15.75" x14ac:dyDescent="0.2">
      <c r="B8" s="60" t="s">
        <v>2</v>
      </c>
      <c r="C8" s="9">
        <f>253330646+93972113</f>
        <v>347302759</v>
      </c>
      <c r="E8" s="111"/>
    </row>
    <row r="9" spans="2:11" ht="15.75" x14ac:dyDescent="0.2">
      <c r="B9" s="67" t="s">
        <v>8</v>
      </c>
      <c r="C9" s="7">
        <f>31354797+1014090</f>
        <v>32368887</v>
      </c>
      <c r="E9" s="111"/>
      <c r="G9" s="111"/>
    </row>
    <row r="10" spans="2:11" ht="15.75" x14ac:dyDescent="0.2">
      <c r="B10" s="67" t="s">
        <v>7</v>
      </c>
      <c r="C10" s="7">
        <v>35274448</v>
      </c>
      <c r="E10" s="111"/>
    </row>
    <row r="11" spans="2:11" ht="15.75" x14ac:dyDescent="0.2">
      <c r="B11" s="69" t="s">
        <v>3</v>
      </c>
      <c r="C11" s="17">
        <v>11145981</v>
      </c>
      <c r="E11" s="111"/>
    </row>
    <row r="12" spans="2:11" ht="31.5" x14ac:dyDescent="0.2">
      <c r="B12" s="164" t="s">
        <v>88</v>
      </c>
      <c r="C12" s="24">
        <f>SUM(C13:C16)</f>
        <v>78154463</v>
      </c>
      <c r="E12" s="111"/>
    </row>
    <row r="13" spans="2:11" ht="15.75" x14ac:dyDescent="0.2">
      <c r="B13" s="67" t="s">
        <v>2</v>
      </c>
      <c r="C13" s="7">
        <v>77739652</v>
      </c>
      <c r="E13" s="111"/>
    </row>
    <row r="14" spans="2:11" ht="15.75" x14ac:dyDescent="0.2">
      <c r="B14" s="67" t="s">
        <v>8</v>
      </c>
      <c r="C14" s="7">
        <v>414201</v>
      </c>
      <c r="E14" s="111"/>
    </row>
    <row r="15" spans="2:11" ht="15.75" x14ac:dyDescent="0.2">
      <c r="B15" s="67" t="s">
        <v>7</v>
      </c>
      <c r="C15" s="7">
        <v>610</v>
      </c>
      <c r="E15" s="111"/>
    </row>
    <row r="16" spans="2:11" ht="15.75" hidden="1" x14ac:dyDescent="0.2">
      <c r="B16" s="67" t="s">
        <v>3</v>
      </c>
      <c r="C16" s="7"/>
      <c r="E16" s="111"/>
    </row>
    <row r="17" spans="2:3" ht="15.75" x14ac:dyDescent="0.2">
      <c r="B17" s="15" t="s">
        <v>111</v>
      </c>
      <c r="C17" s="24">
        <f>SUM(C18:C21)</f>
        <v>3998968</v>
      </c>
    </row>
    <row r="18" spans="2:3" ht="15.75" x14ac:dyDescent="0.2">
      <c r="B18" s="67" t="s">
        <v>2</v>
      </c>
      <c r="C18" s="139">
        <v>97282</v>
      </c>
    </row>
    <row r="19" spans="2:3" ht="15.75" hidden="1" x14ac:dyDescent="0.2">
      <c r="B19" s="67" t="s">
        <v>8</v>
      </c>
      <c r="C19" s="127"/>
    </row>
    <row r="20" spans="2:3" ht="15.75" x14ac:dyDescent="0.2">
      <c r="B20" s="67" t="s">
        <v>7</v>
      </c>
      <c r="C20" s="127">
        <v>352453</v>
      </c>
    </row>
    <row r="21" spans="2:3" ht="15.75" x14ac:dyDescent="0.2">
      <c r="B21" s="69" t="s">
        <v>3</v>
      </c>
      <c r="C21" s="145">
        <v>3549233</v>
      </c>
    </row>
    <row r="22" spans="2:3" ht="15.75" x14ac:dyDescent="0.2">
      <c r="B22" s="15" t="s">
        <v>112</v>
      </c>
      <c r="C22" s="146">
        <f>SUM(C23:C26)</f>
        <v>36033881</v>
      </c>
    </row>
    <row r="23" spans="2:3" ht="15.75" x14ac:dyDescent="0.2">
      <c r="B23" s="67" t="s">
        <v>2</v>
      </c>
      <c r="C23" s="127">
        <v>591091</v>
      </c>
    </row>
    <row r="24" spans="2:3" ht="15.75" x14ac:dyDescent="0.2">
      <c r="B24" s="67" t="s">
        <v>8</v>
      </c>
      <c r="C24" s="127">
        <v>307009</v>
      </c>
    </row>
    <row r="25" spans="2:3" ht="15.75" x14ac:dyDescent="0.2">
      <c r="B25" s="67" t="s">
        <v>7</v>
      </c>
      <c r="C25" s="127">
        <v>4165054</v>
      </c>
    </row>
    <row r="26" spans="2:3" ht="16.5" thickBot="1" x14ac:dyDescent="0.25">
      <c r="B26" s="69" t="s">
        <v>3</v>
      </c>
      <c r="C26" s="130">
        <v>30970727</v>
      </c>
    </row>
    <row r="27" spans="2:3" ht="16.5" thickBot="1" x14ac:dyDescent="0.25">
      <c r="B27" s="52" t="s">
        <v>4</v>
      </c>
      <c r="C27" s="84">
        <f>C28+C34+C39</f>
        <v>132270979</v>
      </c>
    </row>
    <row r="28" spans="2:3" ht="15.75" x14ac:dyDescent="0.2">
      <c r="B28" s="14" t="s">
        <v>42</v>
      </c>
      <c r="C28" s="38">
        <f>SUM(C29:C33)</f>
        <v>76375332</v>
      </c>
    </row>
    <row r="29" spans="2:3" ht="15.75" x14ac:dyDescent="0.2">
      <c r="B29" s="60" t="s">
        <v>2</v>
      </c>
      <c r="C29" s="39">
        <v>17289923</v>
      </c>
    </row>
    <row r="30" spans="2:3" ht="15.75" x14ac:dyDescent="0.2">
      <c r="B30" s="67" t="s">
        <v>8</v>
      </c>
      <c r="C30" s="40">
        <v>6764922</v>
      </c>
    </row>
    <row r="31" spans="2:3" ht="15.75" x14ac:dyDescent="0.2">
      <c r="B31" s="67" t="s">
        <v>7</v>
      </c>
      <c r="C31" s="40">
        <v>32139678</v>
      </c>
    </row>
    <row r="32" spans="2:3" ht="15.75" x14ac:dyDescent="0.2">
      <c r="B32" s="67" t="s">
        <v>90</v>
      </c>
      <c r="C32" s="40">
        <v>593871</v>
      </c>
    </row>
    <row r="33" spans="2:3" ht="15.75" x14ac:dyDescent="0.2">
      <c r="B33" s="67" t="s">
        <v>3</v>
      </c>
      <c r="C33" s="40">
        <v>19586938</v>
      </c>
    </row>
    <row r="34" spans="2:3" ht="15.75" x14ac:dyDescent="0.2">
      <c r="B34" s="15" t="s">
        <v>111</v>
      </c>
      <c r="C34" s="41">
        <f>SUM(C35:C38)</f>
        <v>29202875</v>
      </c>
    </row>
    <row r="35" spans="2:3" ht="15.75" x14ac:dyDescent="0.2">
      <c r="B35" s="60" t="s">
        <v>2</v>
      </c>
      <c r="C35" s="39">
        <v>39334</v>
      </c>
    </row>
    <row r="36" spans="2:3" ht="15.75" x14ac:dyDescent="0.2">
      <c r="B36" s="67" t="s">
        <v>8</v>
      </c>
      <c r="C36" s="40">
        <v>24330</v>
      </c>
    </row>
    <row r="37" spans="2:3" ht="15.75" x14ac:dyDescent="0.2">
      <c r="B37" s="67" t="s">
        <v>7</v>
      </c>
      <c r="C37" s="40">
        <v>568466</v>
      </c>
    </row>
    <row r="38" spans="2:3" ht="15.75" x14ac:dyDescent="0.2">
      <c r="B38" s="69" t="s">
        <v>3</v>
      </c>
      <c r="C38" s="147">
        <v>28570745</v>
      </c>
    </row>
    <row r="39" spans="2:3" ht="15.75" x14ac:dyDescent="0.2">
      <c r="B39" s="15" t="s">
        <v>112</v>
      </c>
      <c r="C39" s="41">
        <f>SUM(C40:C43)</f>
        <v>26692772</v>
      </c>
    </row>
    <row r="40" spans="2:3" ht="15.75" x14ac:dyDescent="0.2">
      <c r="B40" s="60" t="s">
        <v>2</v>
      </c>
      <c r="C40" s="40">
        <v>130001</v>
      </c>
    </row>
    <row r="41" spans="2:3" ht="15.75" hidden="1" x14ac:dyDescent="0.2">
      <c r="B41" s="67" t="s">
        <v>8</v>
      </c>
      <c r="C41" s="40"/>
    </row>
    <row r="42" spans="2:3" ht="15.75" x14ac:dyDescent="0.2">
      <c r="B42" s="67" t="s">
        <v>7</v>
      </c>
      <c r="C42" s="40">
        <v>1423200</v>
      </c>
    </row>
    <row r="43" spans="2:3" ht="16.5" thickBot="1" x14ac:dyDescent="0.25">
      <c r="B43" s="68" t="s">
        <v>3</v>
      </c>
      <c r="C43" s="42">
        <v>25139571</v>
      </c>
    </row>
    <row r="44" spans="2:3" ht="32.25" thickBot="1" x14ac:dyDescent="0.25">
      <c r="B44" s="165" t="s">
        <v>96</v>
      </c>
      <c r="C44" s="166">
        <f>C45+C54+C50</f>
        <v>12352165</v>
      </c>
    </row>
    <row r="45" spans="2:3" ht="15.75" x14ac:dyDescent="0.2">
      <c r="B45" s="90" t="s">
        <v>42</v>
      </c>
      <c r="C45" s="43">
        <f>SUM(C46:C49)</f>
        <v>10568950</v>
      </c>
    </row>
    <row r="46" spans="2:3" ht="15.75" x14ac:dyDescent="0.2">
      <c r="B46" s="98" t="s">
        <v>2</v>
      </c>
      <c r="C46" s="48">
        <v>6253133</v>
      </c>
    </row>
    <row r="47" spans="2:3" ht="15.75" x14ac:dyDescent="0.2">
      <c r="B47" s="98" t="s">
        <v>8</v>
      </c>
      <c r="C47" s="48">
        <v>856690</v>
      </c>
    </row>
    <row r="48" spans="2:3" ht="15.75" x14ac:dyDescent="0.2">
      <c r="B48" s="98" t="s">
        <v>7</v>
      </c>
      <c r="C48" s="48">
        <v>2964872</v>
      </c>
    </row>
    <row r="49" spans="2:3" ht="15.75" x14ac:dyDescent="0.2">
      <c r="B49" s="98" t="s">
        <v>3</v>
      </c>
      <c r="C49" s="48">
        <v>494255</v>
      </c>
    </row>
    <row r="50" spans="2:3" ht="15.75" x14ac:dyDescent="0.2">
      <c r="B50" s="15" t="s">
        <v>111</v>
      </c>
      <c r="C50" s="95">
        <f>SUM(C51:C53)</f>
        <v>985419</v>
      </c>
    </row>
    <row r="51" spans="2:3" ht="15.75" hidden="1" x14ac:dyDescent="0.2">
      <c r="B51" s="98" t="s">
        <v>2</v>
      </c>
      <c r="C51" s="48"/>
    </row>
    <row r="52" spans="2:3" ht="15.75" x14ac:dyDescent="0.2">
      <c r="B52" s="98" t="s">
        <v>7</v>
      </c>
      <c r="C52" s="48">
        <v>98549</v>
      </c>
    </row>
    <row r="53" spans="2:3" ht="15.75" x14ac:dyDescent="0.2">
      <c r="B53" s="142" t="s">
        <v>3</v>
      </c>
      <c r="C53" s="48">
        <v>886870</v>
      </c>
    </row>
    <row r="54" spans="2:3" ht="15.75" x14ac:dyDescent="0.2">
      <c r="B54" s="15" t="s">
        <v>112</v>
      </c>
      <c r="C54" s="95">
        <f>SUM(C55:C57)</f>
        <v>797796</v>
      </c>
    </row>
    <row r="55" spans="2:3" ht="15.75" x14ac:dyDescent="0.2">
      <c r="B55" s="98" t="s">
        <v>2</v>
      </c>
      <c r="C55" s="48">
        <v>75466</v>
      </c>
    </row>
    <row r="56" spans="2:3" ht="15.75" x14ac:dyDescent="0.2">
      <c r="B56" s="98" t="s">
        <v>7</v>
      </c>
      <c r="C56" s="48">
        <v>248989</v>
      </c>
    </row>
    <row r="57" spans="2:3" ht="16.5" thickBot="1" x14ac:dyDescent="0.25">
      <c r="B57" s="99" t="s">
        <v>3</v>
      </c>
      <c r="C57" s="50">
        <v>473341</v>
      </c>
    </row>
    <row r="58" spans="2:3" ht="16.5" hidden="1" thickBot="1" x14ac:dyDescent="0.25">
      <c r="B58" s="63" t="s">
        <v>5</v>
      </c>
      <c r="C58" s="35">
        <f>SUM(C59,C64)</f>
        <v>0</v>
      </c>
    </row>
    <row r="59" spans="2:3" ht="15.75" hidden="1" x14ac:dyDescent="0.2">
      <c r="B59" s="59" t="s">
        <v>42</v>
      </c>
      <c r="C59" s="43">
        <f>SUM(C60:C63)</f>
        <v>0</v>
      </c>
    </row>
    <row r="60" spans="2:3" ht="15.75" hidden="1" x14ac:dyDescent="0.2">
      <c r="B60" s="67" t="s">
        <v>2</v>
      </c>
      <c r="C60" s="11"/>
    </row>
    <row r="61" spans="2:3" ht="15.75" hidden="1" x14ac:dyDescent="0.2">
      <c r="B61" s="67" t="s">
        <v>8</v>
      </c>
      <c r="C61" s="11"/>
    </row>
    <row r="62" spans="2:3" ht="15.75" hidden="1" x14ac:dyDescent="0.2">
      <c r="B62" s="67" t="s">
        <v>7</v>
      </c>
      <c r="C62" s="11"/>
    </row>
    <row r="63" spans="2:3" ht="15.75" hidden="1" x14ac:dyDescent="0.2">
      <c r="B63" s="67" t="s">
        <v>3</v>
      </c>
      <c r="C63" s="11"/>
    </row>
    <row r="64" spans="2:3" ht="31.5" hidden="1" x14ac:dyDescent="0.2">
      <c r="B64" s="15" t="s">
        <v>46</v>
      </c>
      <c r="C64" s="93">
        <f>SUM(C65:C67)</f>
        <v>0</v>
      </c>
    </row>
    <row r="65" spans="2:3" ht="15.75" hidden="1" x14ac:dyDescent="0.2">
      <c r="B65" s="60" t="s">
        <v>29</v>
      </c>
      <c r="C65" s="20"/>
    </row>
    <row r="66" spans="2:3" ht="15.75" hidden="1" x14ac:dyDescent="0.2">
      <c r="B66" s="60" t="s">
        <v>20</v>
      </c>
      <c r="C66" s="20"/>
    </row>
    <row r="67" spans="2:3" ht="17.25" hidden="1" customHeight="1" thickBot="1" x14ac:dyDescent="0.25">
      <c r="B67" s="60" t="s">
        <v>3</v>
      </c>
      <c r="C67" s="44"/>
    </row>
    <row r="68" spans="2:3" ht="16.5" hidden="1" thickBot="1" x14ac:dyDescent="0.25">
      <c r="B68" s="53" t="s">
        <v>1</v>
      </c>
      <c r="C68" s="4">
        <f>C69</f>
        <v>0</v>
      </c>
    </row>
    <row r="69" spans="2:3" ht="16.5" hidden="1" thickBot="1" x14ac:dyDescent="0.25">
      <c r="B69" s="109" t="s">
        <v>64</v>
      </c>
      <c r="C69" s="112"/>
    </row>
    <row r="70" spans="2:3" ht="16.5" thickBot="1" x14ac:dyDescent="0.25">
      <c r="B70" s="58" t="s">
        <v>45</v>
      </c>
      <c r="C70" s="2">
        <f>SUM(C72:C74)</f>
        <v>448855</v>
      </c>
    </row>
    <row r="71" spans="2:3" ht="15.75" x14ac:dyDescent="0.2">
      <c r="B71" s="59" t="s">
        <v>42</v>
      </c>
      <c r="C71" s="10">
        <f>SUM(C72:C73)</f>
        <v>436956</v>
      </c>
    </row>
    <row r="72" spans="2:3" ht="15.75" x14ac:dyDescent="0.2">
      <c r="B72" s="60" t="s">
        <v>2</v>
      </c>
      <c r="C72" s="9">
        <v>86376</v>
      </c>
    </row>
    <row r="73" spans="2:3" ht="15.75" x14ac:dyDescent="0.2">
      <c r="B73" s="67" t="s">
        <v>20</v>
      </c>
      <c r="C73" s="7">
        <v>350580</v>
      </c>
    </row>
    <row r="74" spans="2:3" ht="15.75" x14ac:dyDescent="0.2">
      <c r="B74" s="15" t="s">
        <v>111</v>
      </c>
      <c r="C74" s="24">
        <f>SUM(C75:C76)</f>
        <v>11899</v>
      </c>
    </row>
    <row r="75" spans="2:3" ht="15.75" x14ac:dyDescent="0.2">
      <c r="B75" s="60" t="s">
        <v>20</v>
      </c>
      <c r="C75" s="7">
        <v>9210</v>
      </c>
    </row>
    <row r="76" spans="2:3" ht="16.5" thickBot="1" x14ac:dyDescent="0.25">
      <c r="B76" s="60" t="s">
        <v>3</v>
      </c>
      <c r="C76" s="12">
        <v>2689</v>
      </c>
    </row>
    <row r="77" spans="2:3" ht="16.5" thickBot="1" x14ac:dyDescent="0.25">
      <c r="B77" s="52" t="s">
        <v>109</v>
      </c>
      <c r="C77" s="86">
        <f>C78+C88+C83+C92</f>
        <v>1869269</v>
      </c>
    </row>
    <row r="78" spans="2:3" ht="15.75" x14ac:dyDescent="0.2">
      <c r="B78" s="59" t="s">
        <v>42</v>
      </c>
      <c r="C78" s="65">
        <f>SUM(C79:C82)</f>
        <v>1663614</v>
      </c>
    </row>
    <row r="79" spans="2:3" ht="15.75" x14ac:dyDescent="0.2">
      <c r="B79" s="67" t="s">
        <v>2</v>
      </c>
      <c r="C79" s="45">
        <v>100302</v>
      </c>
    </row>
    <row r="80" spans="2:3" ht="15.75" x14ac:dyDescent="0.2">
      <c r="B80" s="69" t="s">
        <v>29</v>
      </c>
      <c r="C80" s="46">
        <v>672531</v>
      </c>
    </row>
    <row r="81" spans="2:3" ht="15.75" x14ac:dyDescent="0.2">
      <c r="B81" s="69" t="s">
        <v>20</v>
      </c>
      <c r="C81" s="46">
        <v>869904</v>
      </c>
    </row>
    <row r="82" spans="2:3" ht="15.75" x14ac:dyDescent="0.2">
      <c r="B82" s="69" t="s">
        <v>3</v>
      </c>
      <c r="C82" s="45">
        <v>20877</v>
      </c>
    </row>
    <row r="83" spans="2:3" ht="31.5" hidden="1" x14ac:dyDescent="0.2">
      <c r="B83" s="15" t="s">
        <v>88</v>
      </c>
      <c r="C83" s="138">
        <f>SUM(C84:C87)</f>
        <v>0</v>
      </c>
    </row>
    <row r="84" spans="2:3" ht="15.75" hidden="1" x14ac:dyDescent="0.2">
      <c r="B84" s="67" t="s">
        <v>2</v>
      </c>
      <c r="C84" s="45"/>
    </row>
    <row r="85" spans="2:3" ht="15.75" hidden="1" x14ac:dyDescent="0.2">
      <c r="B85" s="69" t="s">
        <v>29</v>
      </c>
      <c r="C85" s="45"/>
    </row>
    <row r="86" spans="2:3" ht="15.75" hidden="1" x14ac:dyDescent="0.2">
      <c r="B86" s="69" t="s">
        <v>20</v>
      </c>
      <c r="C86" s="45"/>
    </row>
    <row r="87" spans="2:3" ht="15.75" hidden="1" x14ac:dyDescent="0.2">
      <c r="B87" s="69" t="s">
        <v>3</v>
      </c>
      <c r="C87" s="45"/>
    </row>
    <row r="88" spans="2:3" ht="15.75" x14ac:dyDescent="0.2">
      <c r="B88" s="15" t="s">
        <v>111</v>
      </c>
      <c r="C88" s="94">
        <f>SUM(C89:C91)</f>
        <v>3483</v>
      </c>
    </row>
    <row r="89" spans="2:3" ht="15.75" hidden="1" x14ac:dyDescent="0.2">
      <c r="B89" s="67" t="s">
        <v>29</v>
      </c>
      <c r="C89" s="45"/>
    </row>
    <row r="90" spans="2:3" ht="15.75" x14ac:dyDescent="0.2">
      <c r="B90" s="67" t="s">
        <v>20</v>
      </c>
      <c r="C90" s="45">
        <v>345</v>
      </c>
    </row>
    <row r="91" spans="2:3" ht="15.75" x14ac:dyDescent="0.2">
      <c r="B91" s="67" t="s">
        <v>3</v>
      </c>
      <c r="C91" s="45">
        <v>3138</v>
      </c>
    </row>
    <row r="92" spans="2:3" ht="15.75" x14ac:dyDescent="0.2">
      <c r="B92" s="15" t="s">
        <v>112</v>
      </c>
      <c r="C92" s="138">
        <f>SUM(C93:C95)</f>
        <v>202172</v>
      </c>
    </row>
    <row r="93" spans="2:3" ht="15.75" x14ac:dyDescent="0.2">
      <c r="B93" s="69" t="s">
        <v>29</v>
      </c>
      <c r="C93" s="45">
        <v>162284</v>
      </c>
    </row>
    <row r="94" spans="2:3" ht="15.75" x14ac:dyDescent="0.2">
      <c r="B94" s="69" t="s">
        <v>20</v>
      </c>
      <c r="C94" s="45">
        <v>6287</v>
      </c>
    </row>
    <row r="95" spans="2:3" ht="16.5" thickBot="1" x14ac:dyDescent="0.25">
      <c r="B95" s="69" t="s">
        <v>3</v>
      </c>
      <c r="C95" s="148">
        <v>33601</v>
      </c>
    </row>
    <row r="96" spans="2:3" ht="16.5" thickBot="1" x14ac:dyDescent="0.25">
      <c r="B96" s="52" t="s">
        <v>50</v>
      </c>
      <c r="C96" s="2">
        <f>C97+C100+C103</f>
        <v>442014</v>
      </c>
    </row>
    <row r="97" spans="2:3" ht="15.75" x14ac:dyDescent="0.2">
      <c r="B97" s="59" t="s">
        <v>42</v>
      </c>
      <c r="C97" s="10">
        <f>SUM(C98:C99)</f>
        <v>334581</v>
      </c>
    </row>
    <row r="98" spans="2:3" ht="15.75" x14ac:dyDescent="0.2">
      <c r="B98" s="60" t="s">
        <v>20</v>
      </c>
      <c r="C98" s="20">
        <v>309913</v>
      </c>
    </row>
    <row r="99" spans="2:3" ht="15.75" x14ac:dyDescent="0.2">
      <c r="B99" s="67" t="s">
        <v>3</v>
      </c>
      <c r="C99" s="11">
        <v>24668</v>
      </c>
    </row>
    <row r="100" spans="2:3" ht="15.75" x14ac:dyDescent="0.2">
      <c r="B100" s="15" t="s">
        <v>111</v>
      </c>
      <c r="C100" s="110">
        <f>SUM(C101:C102)</f>
        <v>17165</v>
      </c>
    </row>
    <row r="101" spans="2:3" ht="15.75" x14ac:dyDescent="0.2">
      <c r="B101" s="67" t="s">
        <v>20</v>
      </c>
      <c r="C101" s="11">
        <v>5720</v>
      </c>
    </row>
    <row r="102" spans="2:3" ht="15.75" x14ac:dyDescent="0.2">
      <c r="B102" s="69" t="s">
        <v>3</v>
      </c>
      <c r="C102" s="114">
        <v>11445</v>
      </c>
    </row>
    <row r="103" spans="2:3" ht="15.75" x14ac:dyDescent="0.2">
      <c r="B103" s="15" t="s">
        <v>112</v>
      </c>
      <c r="C103" s="94">
        <f>C104</f>
        <v>90268</v>
      </c>
    </row>
    <row r="104" spans="2:3" ht="16.5" thickBot="1" x14ac:dyDescent="0.25">
      <c r="B104" s="69" t="s">
        <v>3</v>
      </c>
      <c r="C104" s="47">
        <v>90268</v>
      </c>
    </row>
    <row r="105" spans="2:3" ht="16.5" thickBot="1" x14ac:dyDescent="0.25">
      <c r="B105" s="55" t="s">
        <v>93</v>
      </c>
      <c r="C105" s="2">
        <f>C106+C109+C111</f>
        <v>457343</v>
      </c>
    </row>
    <row r="106" spans="2:3" ht="15.75" x14ac:dyDescent="0.2">
      <c r="B106" s="59" t="s">
        <v>42</v>
      </c>
      <c r="C106" s="10">
        <f>C107+C108</f>
        <v>261723</v>
      </c>
    </row>
    <row r="107" spans="2:3" ht="15.75" x14ac:dyDescent="0.2">
      <c r="B107" s="67" t="s">
        <v>3</v>
      </c>
      <c r="C107" s="168">
        <v>94463</v>
      </c>
    </row>
    <row r="108" spans="2:3" ht="15.75" x14ac:dyDescent="0.2">
      <c r="B108" s="67" t="s">
        <v>20</v>
      </c>
      <c r="C108" s="168">
        <v>167260</v>
      </c>
    </row>
    <row r="109" spans="2:3" ht="15.75" x14ac:dyDescent="0.2">
      <c r="B109" s="15" t="s">
        <v>111</v>
      </c>
      <c r="C109" s="24">
        <f>C110</f>
        <v>52867</v>
      </c>
    </row>
    <row r="110" spans="2:3" ht="15.75" x14ac:dyDescent="0.2">
      <c r="B110" s="67" t="s">
        <v>3</v>
      </c>
      <c r="C110" s="11">
        <v>52867</v>
      </c>
    </row>
    <row r="111" spans="2:3" ht="15.75" x14ac:dyDescent="0.2">
      <c r="B111" s="15" t="s">
        <v>112</v>
      </c>
      <c r="C111" s="94">
        <f>C112</f>
        <v>142753</v>
      </c>
    </row>
    <row r="112" spans="2:3" ht="16.5" thickBot="1" x14ac:dyDescent="0.25">
      <c r="B112" s="68" t="s">
        <v>3</v>
      </c>
      <c r="C112" s="47">
        <v>142753</v>
      </c>
    </row>
    <row r="113" spans="1:5" ht="16.5" thickBot="1" x14ac:dyDescent="0.25">
      <c r="A113" s="117"/>
      <c r="B113" s="58" t="s">
        <v>78</v>
      </c>
      <c r="C113" s="2">
        <f>C114+C118+C121</f>
        <v>5271918</v>
      </c>
    </row>
    <row r="114" spans="1:5" ht="15.75" x14ac:dyDescent="0.2">
      <c r="A114" s="117"/>
      <c r="B114" s="33" t="s">
        <v>42</v>
      </c>
      <c r="C114" s="65">
        <f>SUM(C115:C117)</f>
        <v>3354597</v>
      </c>
      <c r="D114" s="117"/>
      <c r="E114" s="117"/>
    </row>
    <row r="115" spans="1:5" ht="15.75" x14ac:dyDescent="0.2">
      <c r="A115" s="117"/>
      <c r="B115" s="67" t="s">
        <v>8</v>
      </c>
      <c r="C115" s="7">
        <v>50295</v>
      </c>
      <c r="D115" s="117"/>
      <c r="E115" s="117"/>
    </row>
    <row r="116" spans="1:5" ht="15.75" x14ac:dyDescent="0.2">
      <c r="A116" s="117"/>
      <c r="B116" s="67" t="s">
        <v>7</v>
      </c>
      <c r="C116" s="7">
        <v>3011935</v>
      </c>
      <c r="D116" s="117"/>
      <c r="E116" s="117"/>
    </row>
    <row r="117" spans="1:5" ht="15.75" x14ac:dyDescent="0.2">
      <c r="A117" s="117"/>
      <c r="B117" s="67" t="s">
        <v>3</v>
      </c>
      <c r="C117" s="7">
        <v>292367</v>
      </c>
      <c r="D117" s="117"/>
      <c r="E117" s="117"/>
    </row>
    <row r="118" spans="1:5" ht="15.75" x14ac:dyDescent="0.2">
      <c r="A118" s="117"/>
      <c r="B118" s="15" t="s">
        <v>111</v>
      </c>
      <c r="C118" s="94">
        <f>SUM(C119:C120)</f>
        <v>1576016</v>
      </c>
      <c r="D118" s="117"/>
      <c r="E118" s="117"/>
    </row>
    <row r="119" spans="1:5" ht="15.75" x14ac:dyDescent="0.2">
      <c r="A119" s="117"/>
      <c r="B119" s="67" t="s">
        <v>7</v>
      </c>
      <c r="C119" s="11">
        <v>8396</v>
      </c>
      <c r="D119" s="117"/>
      <c r="E119" s="117"/>
    </row>
    <row r="120" spans="1:5" ht="15.75" x14ac:dyDescent="0.2">
      <c r="A120" s="117"/>
      <c r="B120" s="69" t="s">
        <v>10</v>
      </c>
      <c r="C120" s="62">
        <v>1567620</v>
      </c>
      <c r="D120" s="117"/>
      <c r="E120" s="117"/>
    </row>
    <row r="121" spans="1:5" ht="15.75" x14ac:dyDescent="0.2">
      <c r="A121" s="117"/>
      <c r="B121" s="15" t="s">
        <v>112</v>
      </c>
      <c r="C121" s="94">
        <f>C123+C122</f>
        <v>341305</v>
      </c>
      <c r="D121" s="117"/>
      <c r="E121" s="117"/>
    </row>
    <row r="122" spans="1:5" ht="15.75" x14ac:dyDescent="0.2">
      <c r="A122" s="117"/>
      <c r="B122" s="67" t="s">
        <v>7</v>
      </c>
      <c r="C122" s="114">
        <v>7185</v>
      </c>
      <c r="D122" s="117"/>
      <c r="E122" s="117"/>
    </row>
    <row r="123" spans="1:5" ht="16.5" thickBot="1" x14ac:dyDescent="0.25">
      <c r="A123" s="117"/>
      <c r="B123" s="69" t="s">
        <v>3</v>
      </c>
      <c r="C123" s="47">
        <v>334120</v>
      </c>
      <c r="D123" s="117"/>
      <c r="E123" s="117"/>
    </row>
    <row r="124" spans="1:5" ht="32.25" thickBot="1" x14ac:dyDescent="0.25">
      <c r="B124" s="52" t="s">
        <v>118</v>
      </c>
      <c r="C124" s="84">
        <f>C125+C133+C130</f>
        <v>27686680</v>
      </c>
    </row>
    <row r="125" spans="1:5" ht="15.75" x14ac:dyDescent="0.2">
      <c r="B125" s="33" t="s">
        <v>42</v>
      </c>
      <c r="C125" s="38">
        <f>SUM(C126:C129)</f>
        <v>14727519</v>
      </c>
    </row>
    <row r="126" spans="1:5" ht="15.75" x14ac:dyDescent="0.2">
      <c r="B126" s="67" t="s">
        <v>2</v>
      </c>
      <c r="C126" s="40">
        <v>1800683</v>
      </c>
    </row>
    <row r="127" spans="1:5" ht="15.75" x14ac:dyDescent="0.2">
      <c r="B127" s="67" t="s">
        <v>8</v>
      </c>
      <c r="C127" s="40">
        <v>586944</v>
      </c>
    </row>
    <row r="128" spans="1:5" ht="15.75" x14ac:dyDescent="0.2">
      <c r="B128" s="67" t="s">
        <v>7</v>
      </c>
      <c r="C128" s="40">
        <v>8656796</v>
      </c>
    </row>
    <row r="129" spans="2:3" ht="15.75" x14ac:dyDescent="0.2">
      <c r="B129" s="67" t="s">
        <v>3</v>
      </c>
      <c r="C129" s="40">
        <v>3683096</v>
      </c>
    </row>
    <row r="130" spans="2:3" ht="15.75" x14ac:dyDescent="0.2">
      <c r="B130" s="15" t="s">
        <v>111</v>
      </c>
      <c r="C130" s="41">
        <f>SUM(C131:C132)</f>
        <v>12539235</v>
      </c>
    </row>
    <row r="131" spans="2:3" ht="15.75" x14ac:dyDescent="0.2">
      <c r="B131" s="67" t="s">
        <v>7</v>
      </c>
      <c r="C131" s="40">
        <v>434491</v>
      </c>
    </row>
    <row r="132" spans="2:3" ht="15.75" x14ac:dyDescent="0.2">
      <c r="B132" s="67" t="s">
        <v>3</v>
      </c>
      <c r="C132" s="40">
        <v>12104744</v>
      </c>
    </row>
    <row r="133" spans="2:3" ht="15.75" x14ac:dyDescent="0.2">
      <c r="B133" s="15" t="s">
        <v>112</v>
      </c>
      <c r="C133" s="41">
        <f>SUM(C134:C135)</f>
        <v>419926</v>
      </c>
    </row>
    <row r="134" spans="2:3" ht="15.75" x14ac:dyDescent="0.2">
      <c r="B134" s="67" t="s">
        <v>7</v>
      </c>
      <c r="C134" s="134">
        <v>76389</v>
      </c>
    </row>
    <row r="135" spans="2:3" ht="16.5" thickBot="1" x14ac:dyDescent="0.25">
      <c r="B135" s="68" t="s">
        <v>3</v>
      </c>
      <c r="C135" s="135">
        <v>343537</v>
      </c>
    </row>
    <row r="136" spans="2:3" ht="16.5" thickBot="1" x14ac:dyDescent="0.25">
      <c r="B136" s="52" t="s">
        <v>11</v>
      </c>
      <c r="C136" s="84">
        <f>C137+C141+C143</f>
        <v>1099195</v>
      </c>
    </row>
    <row r="137" spans="2:3" ht="15.75" x14ac:dyDescent="0.2">
      <c r="B137" s="120" t="s">
        <v>42</v>
      </c>
      <c r="C137" s="38">
        <f>SUM(C138:C140)</f>
        <v>954714</v>
      </c>
    </row>
    <row r="138" spans="2:3" ht="15.75" x14ac:dyDescent="0.2">
      <c r="B138" s="121" t="s">
        <v>2</v>
      </c>
      <c r="C138" s="20">
        <v>579589</v>
      </c>
    </row>
    <row r="139" spans="2:3" ht="15.75" x14ac:dyDescent="0.2">
      <c r="B139" s="98" t="s">
        <v>20</v>
      </c>
      <c r="C139" s="114">
        <v>374979</v>
      </c>
    </row>
    <row r="140" spans="2:3" ht="15.75" x14ac:dyDescent="0.2">
      <c r="B140" s="67" t="s">
        <v>3</v>
      </c>
      <c r="C140" s="114">
        <v>146</v>
      </c>
    </row>
    <row r="141" spans="2:3" ht="15.75" x14ac:dyDescent="0.2">
      <c r="B141" s="15" t="s">
        <v>111</v>
      </c>
      <c r="C141" s="94">
        <f>C142</f>
        <v>20722</v>
      </c>
    </row>
    <row r="142" spans="2:3" ht="15.75" x14ac:dyDescent="0.2">
      <c r="B142" s="142" t="s">
        <v>3</v>
      </c>
      <c r="C142" s="114">
        <v>20722</v>
      </c>
    </row>
    <row r="143" spans="2:3" ht="15.75" x14ac:dyDescent="0.2">
      <c r="B143" s="15" t="s">
        <v>112</v>
      </c>
      <c r="C143" s="94">
        <f>C144</f>
        <v>123759</v>
      </c>
    </row>
    <row r="144" spans="2:3" ht="16.5" thickBot="1" x14ac:dyDescent="0.25">
      <c r="B144" s="68" t="s">
        <v>3</v>
      </c>
      <c r="C144" s="47">
        <v>123759</v>
      </c>
    </row>
    <row r="145" spans="2:3" ht="32.25" thickBot="1" x14ac:dyDescent="0.25">
      <c r="B145" s="85" t="s">
        <v>103</v>
      </c>
      <c r="C145" s="119">
        <f>C146+C149</f>
        <v>135578</v>
      </c>
    </row>
    <row r="146" spans="2:3" ht="15.75" x14ac:dyDescent="0.2">
      <c r="B146" s="59" t="s">
        <v>42</v>
      </c>
      <c r="C146" s="95">
        <f>SUM(C147:C148)</f>
        <v>42406</v>
      </c>
    </row>
    <row r="147" spans="2:3" ht="15.75" x14ac:dyDescent="0.2">
      <c r="B147" s="69" t="s">
        <v>20</v>
      </c>
      <c r="C147" s="49">
        <v>9897</v>
      </c>
    </row>
    <row r="148" spans="2:3" ht="15.75" x14ac:dyDescent="0.2">
      <c r="B148" s="69" t="s">
        <v>3</v>
      </c>
      <c r="C148" s="49">
        <v>32509</v>
      </c>
    </row>
    <row r="149" spans="2:3" ht="15.75" x14ac:dyDescent="0.2">
      <c r="B149" s="15" t="s">
        <v>112</v>
      </c>
      <c r="C149" s="96">
        <f>C150</f>
        <v>93172</v>
      </c>
    </row>
    <row r="150" spans="2:3" ht="16.5" thickBot="1" x14ac:dyDescent="0.25">
      <c r="B150" s="68" t="s">
        <v>3</v>
      </c>
      <c r="C150" s="124">
        <v>93172</v>
      </c>
    </row>
    <row r="151" spans="2:3" ht="16.5" thickBot="1" x14ac:dyDescent="0.25">
      <c r="B151" s="52" t="s">
        <v>59</v>
      </c>
      <c r="C151" s="5">
        <f>C152+C156+C160</f>
        <v>1390172</v>
      </c>
    </row>
    <row r="152" spans="2:3" ht="15.75" x14ac:dyDescent="0.2">
      <c r="B152" s="33" t="s">
        <v>42</v>
      </c>
      <c r="C152" s="34">
        <f>C153+C154+C155</f>
        <v>1369218</v>
      </c>
    </row>
    <row r="153" spans="2:3" ht="15.75" x14ac:dyDescent="0.2">
      <c r="B153" s="71" t="s">
        <v>6</v>
      </c>
      <c r="C153" s="9">
        <v>349531</v>
      </c>
    </row>
    <row r="154" spans="2:3" ht="15.75" x14ac:dyDescent="0.2">
      <c r="B154" s="51" t="s">
        <v>7</v>
      </c>
      <c r="C154" s="7">
        <v>871054</v>
      </c>
    </row>
    <row r="155" spans="2:3" ht="15.75" x14ac:dyDescent="0.2">
      <c r="B155" s="51" t="s">
        <v>3</v>
      </c>
      <c r="C155" s="7">
        <v>148633</v>
      </c>
    </row>
    <row r="156" spans="2:3" ht="17.25" customHeight="1" x14ac:dyDescent="0.2">
      <c r="B156" s="15" t="s">
        <v>111</v>
      </c>
      <c r="C156" s="24">
        <f>C158+C159+C157</f>
        <v>18004</v>
      </c>
    </row>
    <row r="157" spans="2:3" ht="15.75" customHeight="1" x14ac:dyDescent="0.2">
      <c r="B157" s="51" t="s">
        <v>6</v>
      </c>
      <c r="C157" s="7">
        <v>12200</v>
      </c>
    </row>
    <row r="158" spans="2:3" ht="15" customHeight="1" x14ac:dyDescent="0.2">
      <c r="B158" s="51" t="s">
        <v>7</v>
      </c>
      <c r="C158" s="7">
        <v>1533</v>
      </c>
    </row>
    <row r="159" spans="2:3" ht="15.75" x14ac:dyDescent="0.2">
      <c r="B159" s="51" t="s">
        <v>3</v>
      </c>
      <c r="C159" s="7">
        <v>4271</v>
      </c>
    </row>
    <row r="160" spans="2:3" ht="15.75" x14ac:dyDescent="0.2">
      <c r="B160" s="15" t="s">
        <v>112</v>
      </c>
      <c r="C160" s="24">
        <f>C161</f>
        <v>2950</v>
      </c>
    </row>
    <row r="161" spans="2:3" ht="16.5" thickBot="1" x14ac:dyDescent="0.25">
      <c r="B161" s="73" t="s">
        <v>7</v>
      </c>
      <c r="C161" s="18">
        <v>2950</v>
      </c>
    </row>
    <row r="162" spans="2:3" ht="16.5" hidden="1" thickBot="1" x14ac:dyDescent="0.25">
      <c r="B162" s="52" t="s">
        <v>104</v>
      </c>
      <c r="C162" s="5">
        <f>C163+C166+C169</f>
        <v>0</v>
      </c>
    </row>
    <row r="163" spans="2:3" ht="15.75" hidden="1" x14ac:dyDescent="0.2">
      <c r="B163" s="59" t="s">
        <v>42</v>
      </c>
      <c r="C163" s="10">
        <f>SUM(C164:C165)</f>
        <v>0</v>
      </c>
    </row>
    <row r="164" spans="2:3" ht="15.75" hidden="1" x14ac:dyDescent="0.2">
      <c r="B164" s="67" t="s">
        <v>20</v>
      </c>
      <c r="C164" s="7"/>
    </row>
    <row r="165" spans="2:3" ht="15.75" hidden="1" x14ac:dyDescent="0.2">
      <c r="B165" s="67" t="s">
        <v>3</v>
      </c>
      <c r="C165" s="7"/>
    </row>
    <row r="166" spans="2:3" ht="15.75" hidden="1" x14ac:dyDescent="0.2">
      <c r="B166" s="15" t="s">
        <v>111</v>
      </c>
      <c r="C166" s="24">
        <f>SUM(C167:C168)</f>
        <v>0</v>
      </c>
    </row>
    <row r="167" spans="2:3" ht="15.75" hidden="1" x14ac:dyDescent="0.2">
      <c r="B167" s="67" t="s">
        <v>20</v>
      </c>
      <c r="C167" s="127"/>
    </row>
    <row r="168" spans="2:3" ht="15.75" hidden="1" x14ac:dyDescent="0.2">
      <c r="B168" s="75" t="s">
        <v>3</v>
      </c>
      <c r="C168" s="127"/>
    </row>
    <row r="169" spans="2:3" ht="15.75" hidden="1" x14ac:dyDescent="0.2">
      <c r="B169" s="15" t="s">
        <v>112</v>
      </c>
      <c r="C169" s="24">
        <f>C171+C170</f>
        <v>0</v>
      </c>
    </row>
    <row r="170" spans="2:3" ht="15.75" hidden="1" x14ac:dyDescent="0.2">
      <c r="B170" s="67" t="s">
        <v>20</v>
      </c>
      <c r="C170" s="17"/>
    </row>
    <row r="171" spans="2:3" ht="16.5" hidden="1" thickBot="1" x14ac:dyDescent="0.25">
      <c r="B171" s="73" t="s">
        <v>3</v>
      </c>
      <c r="C171" s="18"/>
    </row>
    <row r="172" spans="2:3" ht="16.5" thickBot="1" x14ac:dyDescent="0.25">
      <c r="B172" s="58" t="s">
        <v>101</v>
      </c>
      <c r="C172" s="16">
        <f>SUM(C174:C175)</f>
        <v>67374</v>
      </c>
    </row>
    <row r="173" spans="2:3" ht="15.75" x14ac:dyDescent="0.2">
      <c r="B173" s="59" t="s">
        <v>42</v>
      </c>
      <c r="C173" s="10"/>
    </row>
    <row r="174" spans="2:3" ht="15.75" x14ac:dyDescent="0.2">
      <c r="B174" s="51" t="s">
        <v>9</v>
      </c>
      <c r="C174" s="7">
        <v>64033</v>
      </c>
    </row>
    <row r="175" spans="2:3" ht="16.5" thickBot="1" x14ac:dyDescent="0.25">
      <c r="B175" s="73" t="s">
        <v>10</v>
      </c>
      <c r="C175" s="18">
        <v>3341</v>
      </c>
    </row>
    <row r="176" spans="2:3" ht="16.5" thickBot="1" x14ac:dyDescent="0.25">
      <c r="B176" s="58" t="s">
        <v>81</v>
      </c>
      <c r="C176" s="2">
        <f>C177+C182+C185</f>
        <v>1253505</v>
      </c>
    </row>
    <row r="177" spans="2:3" ht="15.75" x14ac:dyDescent="0.2">
      <c r="B177" s="59" t="s">
        <v>42</v>
      </c>
      <c r="C177" s="10">
        <f>SUM(C178:C181)</f>
        <v>1221892</v>
      </c>
    </row>
    <row r="178" spans="2:3" ht="15.75" x14ac:dyDescent="0.2">
      <c r="B178" s="67" t="s">
        <v>2</v>
      </c>
      <c r="C178" s="154">
        <v>411555</v>
      </c>
    </row>
    <row r="179" spans="2:3" ht="15.75" x14ac:dyDescent="0.2">
      <c r="B179" s="67" t="s">
        <v>119</v>
      </c>
      <c r="C179" s="154">
        <v>669921</v>
      </c>
    </row>
    <row r="180" spans="2:3" ht="15.75" x14ac:dyDescent="0.2">
      <c r="B180" s="67" t="s">
        <v>20</v>
      </c>
      <c r="C180" s="155">
        <v>127627</v>
      </c>
    </row>
    <row r="181" spans="2:3" ht="15.75" x14ac:dyDescent="0.2">
      <c r="B181" s="67" t="s">
        <v>3</v>
      </c>
      <c r="C181" s="156">
        <v>12789</v>
      </c>
    </row>
    <row r="182" spans="2:3" ht="15.75" x14ac:dyDescent="0.2">
      <c r="B182" s="15" t="s">
        <v>111</v>
      </c>
      <c r="C182" s="24">
        <f>SUM(C183:C184)</f>
        <v>18404</v>
      </c>
    </row>
    <row r="183" spans="2:3" ht="15.75" x14ac:dyDescent="0.2">
      <c r="B183" s="67" t="s">
        <v>20</v>
      </c>
      <c r="C183" s="7">
        <v>5535</v>
      </c>
    </row>
    <row r="184" spans="2:3" ht="15.75" x14ac:dyDescent="0.2">
      <c r="B184" s="67" t="s">
        <v>3</v>
      </c>
      <c r="C184" s="7">
        <v>12869</v>
      </c>
    </row>
    <row r="185" spans="2:3" ht="15.75" x14ac:dyDescent="0.2">
      <c r="B185" s="15" t="s">
        <v>112</v>
      </c>
      <c r="C185" s="24">
        <f>C186</f>
        <v>13209</v>
      </c>
    </row>
    <row r="186" spans="2:3" ht="16.5" thickBot="1" x14ac:dyDescent="0.25">
      <c r="B186" s="73" t="s">
        <v>3</v>
      </c>
      <c r="C186" s="18">
        <v>13209</v>
      </c>
    </row>
    <row r="187" spans="2:3" ht="16.5" hidden="1" thickBot="1" x14ac:dyDescent="0.25">
      <c r="B187" s="58" t="s">
        <v>12</v>
      </c>
      <c r="C187" s="2">
        <f>SUM(C189:C190)</f>
        <v>0</v>
      </c>
    </row>
    <row r="188" spans="2:3" ht="15.75" hidden="1" x14ac:dyDescent="0.2">
      <c r="B188" s="59" t="s">
        <v>42</v>
      </c>
      <c r="C188" s="10"/>
    </row>
    <row r="189" spans="2:3" ht="15.75" hidden="1" x14ac:dyDescent="0.2">
      <c r="B189" s="51" t="s">
        <v>20</v>
      </c>
      <c r="C189" s="7"/>
    </row>
    <row r="190" spans="2:3" ht="16.5" hidden="1" thickBot="1" x14ac:dyDescent="0.25">
      <c r="B190" s="75" t="s">
        <v>3</v>
      </c>
      <c r="C190" s="17"/>
    </row>
    <row r="191" spans="2:3" ht="32.25" thickBot="1" x14ac:dyDescent="0.25">
      <c r="B191" s="52" t="s">
        <v>13</v>
      </c>
      <c r="C191" s="2">
        <f>C193</f>
        <v>884546</v>
      </c>
    </row>
    <row r="192" spans="2:3" ht="15.75" x14ac:dyDescent="0.2">
      <c r="B192" s="136" t="s">
        <v>42</v>
      </c>
      <c r="C192" s="137"/>
    </row>
    <row r="193" spans="2:3" ht="16.5" thickBot="1" x14ac:dyDescent="0.25">
      <c r="B193" s="73" t="s">
        <v>7</v>
      </c>
      <c r="C193" s="18">
        <v>884546</v>
      </c>
    </row>
    <row r="194" spans="2:3" ht="16.5" thickBot="1" x14ac:dyDescent="0.25">
      <c r="B194" s="52" t="s">
        <v>74</v>
      </c>
      <c r="C194" s="2">
        <f>C195+C198+C201</f>
        <v>1495050</v>
      </c>
    </row>
    <row r="195" spans="2:3" ht="15.75" x14ac:dyDescent="0.2">
      <c r="B195" s="59" t="s">
        <v>42</v>
      </c>
      <c r="C195" s="34">
        <f>SUM(C196:C197)</f>
        <v>1311217</v>
      </c>
    </row>
    <row r="196" spans="2:3" ht="15.75" x14ac:dyDescent="0.2">
      <c r="B196" s="76" t="s">
        <v>7</v>
      </c>
      <c r="C196" s="19">
        <v>1167474</v>
      </c>
    </row>
    <row r="197" spans="2:3" ht="15.75" x14ac:dyDescent="0.2">
      <c r="B197" s="76" t="s">
        <v>3</v>
      </c>
      <c r="C197" s="19">
        <v>143743</v>
      </c>
    </row>
    <row r="198" spans="2:3" ht="15.75" x14ac:dyDescent="0.2">
      <c r="B198" s="15" t="s">
        <v>111</v>
      </c>
      <c r="C198" s="13">
        <f>SUM(C199:C200)</f>
        <v>167608</v>
      </c>
    </row>
    <row r="199" spans="2:3" ht="15.75" x14ac:dyDescent="0.2">
      <c r="B199" s="77" t="s">
        <v>9</v>
      </c>
      <c r="C199" s="19">
        <v>13386</v>
      </c>
    </row>
    <row r="200" spans="2:3" ht="15.75" x14ac:dyDescent="0.2">
      <c r="B200" s="78" t="s">
        <v>3</v>
      </c>
      <c r="C200" s="128">
        <v>154222</v>
      </c>
    </row>
    <row r="201" spans="2:3" ht="15.75" x14ac:dyDescent="0.2">
      <c r="B201" s="15" t="s">
        <v>112</v>
      </c>
      <c r="C201" s="24">
        <f>SUM(C202:C203)</f>
        <v>16225</v>
      </c>
    </row>
    <row r="202" spans="2:3" ht="15.75" x14ac:dyDescent="0.2">
      <c r="B202" s="77" t="s">
        <v>9</v>
      </c>
      <c r="C202" s="7">
        <v>223</v>
      </c>
    </row>
    <row r="203" spans="2:3" ht="16.5" thickBot="1" x14ac:dyDescent="0.25">
      <c r="B203" s="78" t="s">
        <v>3</v>
      </c>
      <c r="C203" s="18">
        <v>16002</v>
      </c>
    </row>
    <row r="204" spans="2:3" ht="16.5" thickBot="1" x14ac:dyDescent="0.25">
      <c r="B204" s="52" t="s">
        <v>116</v>
      </c>
      <c r="C204" s="2">
        <f>SUM(C206:C209)</f>
        <v>1680412</v>
      </c>
    </row>
    <row r="205" spans="2:3" ht="15.75" x14ac:dyDescent="0.2">
      <c r="B205" s="59" t="s">
        <v>42</v>
      </c>
      <c r="C205" s="10">
        <f>SUM(C206:C208)</f>
        <v>1653855</v>
      </c>
    </row>
    <row r="206" spans="2:3" ht="15.75" x14ac:dyDescent="0.2">
      <c r="B206" s="76" t="s">
        <v>2</v>
      </c>
      <c r="C206" s="7">
        <v>1508195</v>
      </c>
    </row>
    <row r="207" spans="2:3" ht="15.75" x14ac:dyDescent="0.2">
      <c r="B207" s="76" t="s">
        <v>20</v>
      </c>
      <c r="C207" s="7">
        <v>119923</v>
      </c>
    </row>
    <row r="208" spans="2:3" ht="15.75" x14ac:dyDescent="0.2">
      <c r="B208" s="76" t="s">
        <v>3</v>
      </c>
      <c r="C208" s="7">
        <v>25737</v>
      </c>
    </row>
    <row r="209" spans="2:3" ht="15.75" x14ac:dyDescent="0.2">
      <c r="B209" s="15" t="s">
        <v>111</v>
      </c>
      <c r="C209" s="24">
        <f>C210</f>
        <v>26557</v>
      </c>
    </row>
    <row r="210" spans="2:3" ht="16.5" thickBot="1" x14ac:dyDescent="0.25">
      <c r="B210" s="74" t="s">
        <v>3</v>
      </c>
      <c r="C210" s="6">
        <v>26557</v>
      </c>
    </row>
    <row r="211" spans="2:3" ht="16.5" thickBot="1" x14ac:dyDescent="0.25">
      <c r="B211" s="52" t="s">
        <v>84</v>
      </c>
      <c r="C211" s="2">
        <f>C212+C215</f>
        <v>113411</v>
      </c>
    </row>
    <row r="212" spans="2:3" ht="15.75" x14ac:dyDescent="0.2">
      <c r="B212" s="59" t="s">
        <v>42</v>
      </c>
      <c r="C212" s="10">
        <f>C213+C214</f>
        <v>113411</v>
      </c>
    </row>
    <row r="213" spans="2:3" ht="15.75" x14ac:dyDescent="0.2">
      <c r="B213" s="76" t="s">
        <v>20</v>
      </c>
      <c r="C213" s="7">
        <v>110748</v>
      </c>
    </row>
    <row r="214" spans="2:3" ht="16.5" thickBot="1" x14ac:dyDescent="0.25">
      <c r="B214" s="76" t="s">
        <v>3</v>
      </c>
      <c r="C214" s="7">
        <v>2663</v>
      </c>
    </row>
    <row r="215" spans="2:3" ht="15.75" hidden="1" x14ac:dyDescent="0.2">
      <c r="B215" s="15" t="s">
        <v>112</v>
      </c>
      <c r="C215" s="24">
        <f>C216</f>
        <v>0</v>
      </c>
    </row>
    <row r="216" spans="2:3" ht="16.5" hidden="1" thickBot="1" x14ac:dyDescent="0.25">
      <c r="B216" s="160" t="s">
        <v>3</v>
      </c>
      <c r="C216" s="18"/>
    </row>
    <row r="217" spans="2:3" ht="16.5" thickBot="1" x14ac:dyDescent="0.25">
      <c r="B217" s="55" t="s">
        <v>79</v>
      </c>
      <c r="C217" s="2">
        <f>C218+C223+C226</f>
        <v>2069501</v>
      </c>
    </row>
    <row r="218" spans="2:3" ht="15.75" x14ac:dyDescent="0.2">
      <c r="B218" s="59" t="s">
        <v>42</v>
      </c>
      <c r="C218" s="10">
        <f>SUM(C219:C222)</f>
        <v>2069031</v>
      </c>
    </row>
    <row r="219" spans="2:3" ht="15.75" x14ac:dyDescent="0.2">
      <c r="B219" s="67" t="s">
        <v>2</v>
      </c>
      <c r="C219" s="7">
        <v>359216</v>
      </c>
    </row>
    <row r="220" spans="2:3" ht="15.75" x14ac:dyDescent="0.2">
      <c r="B220" s="76" t="s">
        <v>8</v>
      </c>
      <c r="C220" s="7">
        <v>1280209</v>
      </c>
    </row>
    <row r="221" spans="2:3" ht="15.75" x14ac:dyDescent="0.2">
      <c r="B221" s="71" t="s">
        <v>9</v>
      </c>
      <c r="C221" s="9">
        <v>386696</v>
      </c>
    </row>
    <row r="222" spans="2:3" ht="15.75" x14ac:dyDescent="0.2">
      <c r="B222" s="51" t="s">
        <v>10</v>
      </c>
      <c r="C222" s="7">
        <v>42910</v>
      </c>
    </row>
    <row r="223" spans="2:3" ht="15.75" x14ac:dyDescent="0.2">
      <c r="B223" s="15" t="s">
        <v>111</v>
      </c>
      <c r="C223" s="24">
        <f>SUM(C224:C225)</f>
        <v>470</v>
      </c>
    </row>
    <row r="224" spans="2:3" ht="15.75" x14ac:dyDescent="0.2">
      <c r="B224" s="76" t="s">
        <v>9</v>
      </c>
      <c r="C224" s="7">
        <v>237</v>
      </c>
    </row>
    <row r="225" spans="2:5" ht="16.5" thickBot="1" x14ac:dyDescent="0.25">
      <c r="B225" s="161" t="s">
        <v>3</v>
      </c>
      <c r="C225" s="17">
        <v>233</v>
      </c>
    </row>
    <row r="226" spans="2:5" ht="15.75" hidden="1" x14ac:dyDescent="0.2">
      <c r="B226" s="15" t="s">
        <v>112</v>
      </c>
      <c r="C226" s="24">
        <f>C228+C227</f>
        <v>0</v>
      </c>
    </row>
    <row r="227" spans="2:5" ht="15.75" hidden="1" x14ac:dyDescent="0.2">
      <c r="B227" s="71" t="s">
        <v>9</v>
      </c>
      <c r="C227" s="17"/>
    </row>
    <row r="228" spans="2:5" ht="17.25" hidden="1" customHeight="1" thickBot="1" x14ac:dyDescent="0.25">
      <c r="B228" s="160" t="s">
        <v>3</v>
      </c>
      <c r="C228" s="18"/>
    </row>
    <row r="229" spans="2:5" ht="16.5" thickBot="1" x14ac:dyDescent="0.25">
      <c r="B229" s="55" t="s">
        <v>14</v>
      </c>
      <c r="C229" s="2">
        <f>C230+C232</f>
        <v>226677</v>
      </c>
    </row>
    <row r="230" spans="2:5" ht="15.75" x14ac:dyDescent="0.2">
      <c r="B230" s="14" t="s">
        <v>42</v>
      </c>
      <c r="C230" s="10">
        <f>C231</f>
        <v>26520</v>
      </c>
    </row>
    <row r="231" spans="2:5" ht="15.75" x14ac:dyDescent="0.2">
      <c r="B231" s="51" t="s">
        <v>10</v>
      </c>
      <c r="C231" s="7">
        <v>26520</v>
      </c>
    </row>
    <row r="232" spans="2:5" ht="15.75" x14ac:dyDescent="0.2">
      <c r="B232" s="15" t="s">
        <v>112</v>
      </c>
      <c r="C232" s="24">
        <f>C233</f>
        <v>200157</v>
      </c>
    </row>
    <row r="233" spans="2:5" ht="16.5" thickBot="1" x14ac:dyDescent="0.25">
      <c r="B233" s="160" t="s">
        <v>3</v>
      </c>
      <c r="C233" s="18">
        <v>200157</v>
      </c>
    </row>
    <row r="234" spans="2:5" ht="16.5" thickBot="1" x14ac:dyDescent="0.25">
      <c r="B234" s="55" t="s">
        <v>15</v>
      </c>
      <c r="C234" s="2">
        <f>SUM(C236:C237)</f>
        <v>10451</v>
      </c>
    </row>
    <row r="235" spans="2:5" ht="15.75" x14ac:dyDescent="0.2">
      <c r="B235" s="33" t="s">
        <v>42</v>
      </c>
      <c r="C235" s="151"/>
    </row>
    <row r="236" spans="2:5" ht="15.75" x14ac:dyDescent="0.2">
      <c r="B236" s="51" t="s">
        <v>20</v>
      </c>
      <c r="C236" s="127">
        <v>5404</v>
      </c>
    </row>
    <row r="237" spans="2:5" ht="16.5" thickBot="1" x14ac:dyDescent="0.25">
      <c r="B237" s="73" t="s">
        <v>10</v>
      </c>
      <c r="C237" s="130">
        <v>5047</v>
      </c>
    </row>
    <row r="238" spans="2:5" ht="16.5" hidden="1" thickBot="1" x14ac:dyDescent="0.25">
      <c r="B238" s="55" t="s">
        <v>85</v>
      </c>
      <c r="C238" s="35">
        <f>C239</f>
        <v>0</v>
      </c>
      <c r="D238" s="117"/>
      <c r="E238" s="117"/>
    </row>
    <row r="239" spans="2:5" ht="16.5" hidden="1" thickBot="1" x14ac:dyDescent="0.25">
      <c r="B239" s="108" t="s">
        <v>65</v>
      </c>
      <c r="C239" s="6"/>
      <c r="D239" s="117"/>
      <c r="E239" s="117"/>
    </row>
    <row r="240" spans="2:5" ht="16.5" thickBot="1" x14ac:dyDescent="0.25">
      <c r="B240" s="55" t="s">
        <v>86</v>
      </c>
      <c r="C240" s="2">
        <f>C241+C245+C248</f>
        <v>3573311</v>
      </c>
    </row>
    <row r="241" spans="2:3" ht="15.75" x14ac:dyDescent="0.2">
      <c r="B241" s="59" t="s">
        <v>42</v>
      </c>
      <c r="C241" s="10">
        <f>SUM(C242:C244)</f>
        <v>732818</v>
      </c>
    </row>
    <row r="242" spans="2:3" ht="15.75" hidden="1" x14ac:dyDescent="0.2">
      <c r="B242" s="71" t="s">
        <v>2</v>
      </c>
      <c r="C242" s="9"/>
    </row>
    <row r="243" spans="2:3" ht="15.75" x14ac:dyDescent="0.2">
      <c r="B243" s="51" t="s">
        <v>20</v>
      </c>
      <c r="C243" s="7">
        <v>5368</v>
      </c>
    </row>
    <row r="244" spans="2:3" ht="15.75" x14ac:dyDescent="0.2">
      <c r="B244" s="51" t="s">
        <v>10</v>
      </c>
      <c r="C244" s="7">
        <v>727450</v>
      </c>
    </row>
    <row r="245" spans="2:3" ht="15.75" x14ac:dyDescent="0.2">
      <c r="B245" s="15" t="s">
        <v>111</v>
      </c>
      <c r="C245" s="24">
        <f>SUM(C246:C247)</f>
        <v>2817353</v>
      </c>
    </row>
    <row r="246" spans="2:3" ht="15.75" hidden="1" x14ac:dyDescent="0.2">
      <c r="B246" s="51" t="s">
        <v>7</v>
      </c>
      <c r="C246" s="9"/>
    </row>
    <row r="247" spans="2:3" ht="15.75" x14ac:dyDescent="0.2">
      <c r="B247" s="75" t="s">
        <v>10</v>
      </c>
      <c r="C247" s="17">
        <v>2817353</v>
      </c>
    </row>
    <row r="248" spans="2:3" ht="15.75" x14ac:dyDescent="0.2">
      <c r="B248" s="15" t="s">
        <v>112</v>
      </c>
      <c r="C248" s="24">
        <f>C249</f>
        <v>23140</v>
      </c>
    </row>
    <row r="249" spans="2:3" ht="16.5" thickBot="1" x14ac:dyDescent="0.25">
      <c r="B249" s="73" t="s">
        <v>3</v>
      </c>
      <c r="C249" s="18">
        <v>23140</v>
      </c>
    </row>
    <row r="250" spans="2:3" ht="32.25" thickBot="1" x14ac:dyDescent="0.25">
      <c r="B250" s="100" t="s">
        <v>16</v>
      </c>
      <c r="C250" s="2">
        <f>C251+C254+C257</f>
        <v>292730</v>
      </c>
    </row>
    <row r="251" spans="2:3" ht="15.75" x14ac:dyDescent="0.2">
      <c r="B251" s="59" t="s">
        <v>42</v>
      </c>
      <c r="C251" s="10">
        <f>SUM(C252:C253)</f>
        <v>222384</v>
      </c>
    </row>
    <row r="252" spans="2:3" ht="15.75" x14ac:dyDescent="0.2">
      <c r="B252" s="51" t="s">
        <v>7</v>
      </c>
      <c r="C252" s="9">
        <v>172563</v>
      </c>
    </row>
    <row r="253" spans="2:3" ht="15.75" x14ac:dyDescent="0.2">
      <c r="B253" s="51" t="s">
        <v>3</v>
      </c>
      <c r="C253" s="7">
        <v>49821</v>
      </c>
    </row>
    <row r="254" spans="2:3" ht="15.75" x14ac:dyDescent="0.2">
      <c r="B254" s="15" t="s">
        <v>111</v>
      </c>
      <c r="C254" s="24">
        <f>SUM(C255:C256)</f>
        <v>47906</v>
      </c>
    </row>
    <row r="255" spans="2:3" ht="15.75" x14ac:dyDescent="0.2">
      <c r="B255" s="51" t="s">
        <v>7</v>
      </c>
      <c r="C255" s="7">
        <v>36755</v>
      </c>
    </row>
    <row r="256" spans="2:3" ht="15.75" x14ac:dyDescent="0.2">
      <c r="B256" s="75" t="s">
        <v>10</v>
      </c>
      <c r="C256" s="54">
        <v>11151</v>
      </c>
    </row>
    <row r="257" spans="1:3" ht="15.75" x14ac:dyDescent="0.2">
      <c r="B257" s="15" t="s">
        <v>112</v>
      </c>
      <c r="C257" s="24">
        <f>SUM(C258:C259)</f>
        <v>22440</v>
      </c>
    </row>
    <row r="258" spans="1:3" ht="16.5" thickBot="1" x14ac:dyDescent="0.25">
      <c r="B258" s="51" t="s">
        <v>7</v>
      </c>
      <c r="C258" s="7">
        <v>22440</v>
      </c>
    </row>
    <row r="259" spans="1:3" ht="16.5" hidden="1" thickBot="1" x14ac:dyDescent="0.25">
      <c r="B259" s="75" t="s">
        <v>10</v>
      </c>
      <c r="C259" s="18"/>
    </row>
    <row r="260" spans="1:3" ht="16.5" hidden="1" thickBot="1" x14ac:dyDescent="0.25">
      <c r="A260" s="117"/>
      <c r="B260" s="101" t="s">
        <v>17</v>
      </c>
      <c r="C260" s="16">
        <f>C261+C266</f>
        <v>0</v>
      </c>
    </row>
    <row r="261" spans="1:3" ht="15.75" hidden="1" x14ac:dyDescent="0.2">
      <c r="A261" s="117"/>
      <c r="B261" s="59" t="s">
        <v>42</v>
      </c>
      <c r="C261" s="10">
        <f>SUM(C262:C265)</f>
        <v>0</v>
      </c>
    </row>
    <row r="262" spans="1:3" ht="15.75" hidden="1" x14ac:dyDescent="0.2">
      <c r="A262" s="117"/>
      <c r="B262" s="104" t="s">
        <v>2</v>
      </c>
      <c r="C262" s="9"/>
    </row>
    <row r="263" spans="1:3" ht="15.75" hidden="1" x14ac:dyDescent="0.2">
      <c r="A263" s="117"/>
      <c r="B263" s="80" t="s">
        <v>29</v>
      </c>
      <c r="C263" s="7"/>
    </row>
    <row r="264" spans="1:3" ht="15.75" hidden="1" x14ac:dyDescent="0.2">
      <c r="A264" s="117"/>
      <c r="B264" s="80" t="s">
        <v>20</v>
      </c>
      <c r="C264" s="7"/>
    </row>
    <row r="265" spans="1:3" ht="15.75" hidden="1" x14ac:dyDescent="0.2">
      <c r="A265" s="117"/>
      <c r="B265" s="80" t="s">
        <v>3</v>
      </c>
      <c r="C265" s="7"/>
    </row>
    <row r="266" spans="1:3" ht="32.25" hidden="1" thickBot="1" x14ac:dyDescent="0.25">
      <c r="A266" s="117"/>
      <c r="B266" s="89" t="s">
        <v>63</v>
      </c>
      <c r="C266" s="66"/>
    </row>
    <row r="267" spans="1:3" ht="16.5" hidden="1" thickBot="1" x14ac:dyDescent="0.25">
      <c r="A267" s="117"/>
      <c r="B267" s="56" t="s">
        <v>18</v>
      </c>
      <c r="C267" s="37">
        <f>C268+C271</f>
        <v>0</v>
      </c>
    </row>
    <row r="268" spans="1:3" ht="15.75" hidden="1" x14ac:dyDescent="0.2">
      <c r="A268" s="117"/>
      <c r="B268" s="59" t="s">
        <v>42</v>
      </c>
      <c r="C268" s="10">
        <f>C269+C270</f>
        <v>0</v>
      </c>
    </row>
    <row r="269" spans="1:3" ht="15.75" hidden="1" x14ac:dyDescent="0.2">
      <c r="A269" s="117"/>
      <c r="B269" s="75" t="s">
        <v>20</v>
      </c>
      <c r="C269" s="9"/>
    </row>
    <row r="270" spans="1:3" ht="15.75" hidden="1" x14ac:dyDescent="0.2">
      <c r="A270" s="117"/>
      <c r="B270" s="51" t="s">
        <v>3</v>
      </c>
      <c r="C270" s="7"/>
    </row>
    <row r="271" spans="1:3" ht="31.5" hidden="1" x14ac:dyDescent="0.2">
      <c r="A271" s="117"/>
      <c r="B271" s="15" t="s">
        <v>46</v>
      </c>
      <c r="C271" s="24">
        <f>SUM(C272:C273)</f>
        <v>0</v>
      </c>
    </row>
    <row r="272" spans="1:3" ht="15.75" hidden="1" x14ac:dyDescent="0.2">
      <c r="A272" s="117"/>
      <c r="B272" s="75" t="s">
        <v>20</v>
      </c>
      <c r="C272" s="17"/>
    </row>
    <row r="273" spans="1:3" ht="16.5" hidden="1" thickBot="1" x14ac:dyDescent="0.25">
      <c r="A273" s="117"/>
      <c r="B273" s="73" t="s">
        <v>3</v>
      </c>
      <c r="C273" s="18"/>
    </row>
    <row r="274" spans="1:3" ht="16.5" thickBot="1" x14ac:dyDescent="0.25">
      <c r="B274" s="58" t="s">
        <v>19</v>
      </c>
      <c r="C274" s="2">
        <f>C275+C278</f>
        <v>1386622</v>
      </c>
    </row>
    <row r="275" spans="1:3" ht="15.75" x14ac:dyDescent="0.2">
      <c r="B275" s="91" t="s">
        <v>42</v>
      </c>
      <c r="C275" s="10">
        <f>SUM(C276:C277)</f>
        <v>1385422</v>
      </c>
    </row>
    <row r="276" spans="1:3" ht="15.75" x14ac:dyDescent="0.2">
      <c r="B276" s="71" t="s">
        <v>9</v>
      </c>
      <c r="C276" s="9">
        <v>1305146</v>
      </c>
    </row>
    <row r="277" spans="1:3" ht="15.75" x14ac:dyDescent="0.2">
      <c r="B277" s="51" t="s">
        <v>10</v>
      </c>
      <c r="C277" s="7">
        <v>80276</v>
      </c>
    </row>
    <row r="278" spans="1:3" ht="15.75" x14ac:dyDescent="0.2">
      <c r="B278" s="15" t="s">
        <v>112</v>
      </c>
      <c r="C278" s="24">
        <f>SUM(C279:C280)</f>
        <v>1200</v>
      </c>
    </row>
    <row r="279" spans="1:3" ht="15.75" hidden="1" x14ac:dyDescent="0.2">
      <c r="B279" s="71" t="s">
        <v>9</v>
      </c>
      <c r="C279" s="17"/>
    </row>
    <row r="280" spans="1:3" ht="16.5" thickBot="1" x14ac:dyDescent="0.25">
      <c r="B280" s="73" t="s">
        <v>10</v>
      </c>
      <c r="C280" s="130">
        <v>1200</v>
      </c>
    </row>
    <row r="281" spans="1:3" ht="16.5" thickBot="1" x14ac:dyDescent="0.25">
      <c r="B281" s="58" t="s">
        <v>57</v>
      </c>
      <c r="C281" s="2">
        <f>C282+C287+C291</f>
        <v>41895905</v>
      </c>
    </row>
    <row r="282" spans="1:3" ht="15.75" x14ac:dyDescent="0.2">
      <c r="B282" s="91" t="s">
        <v>42</v>
      </c>
      <c r="C282" s="10">
        <f>SUM(C283:C286)</f>
        <v>20697506</v>
      </c>
    </row>
    <row r="283" spans="1:3" ht="15.75" x14ac:dyDescent="0.2">
      <c r="B283" s="51" t="s">
        <v>2</v>
      </c>
      <c r="C283" s="7">
        <v>739958</v>
      </c>
    </row>
    <row r="284" spans="1:3" ht="15.75" x14ac:dyDescent="0.2">
      <c r="B284" s="51" t="s">
        <v>20</v>
      </c>
      <c r="C284" s="7">
        <v>13417475</v>
      </c>
    </row>
    <row r="285" spans="1:3" ht="15.75" x14ac:dyDescent="0.2">
      <c r="B285" s="51" t="s">
        <v>3</v>
      </c>
      <c r="C285" s="7">
        <v>6321610</v>
      </c>
    </row>
    <row r="286" spans="1:3" ht="15.75" x14ac:dyDescent="0.2">
      <c r="B286" s="51" t="s">
        <v>91</v>
      </c>
      <c r="C286" s="7">
        <v>218463</v>
      </c>
    </row>
    <row r="287" spans="1:3" ht="15.75" x14ac:dyDescent="0.2">
      <c r="B287" s="15" t="s">
        <v>111</v>
      </c>
      <c r="C287" s="24">
        <f>SUM(C288:C290)</f>
        <v>9699250</v>
      </c>
    </row>
    <row r="288" spans="1:3" ht="15.75" x14ac:dyDescent="0.2">
      <c r="B288" s="51" t="s">
        <v>2</v>
      </c>
      <c r="C288" s="7">
        <v>11820</v>
      </c>
    </row>
    <row r="289" spans="2:3" ht="15.75" x14ac:dyDescent="0.2">
      <c r="B289" s="102" t="s">
        <v>20</v>
      </c>
      <c r="C289" s="7">
        <v>687913</v>
      </c>
    </row>
    <row r="290" spans="2:3" ht="15.75" x14ac:dyDescent="0.2">
      <c r="B290" s="102" t="s">
        <v>3</v>
      </c>
      <c r="C290" s="7">
        <v>8999517</v>
      </c>
    </row>
    <row r="291" spans="2:3" ht="15.75" x14ac:dyDescent="0.2">
      <c r="B291" s="15" t="s">
        <v>112</v>
      </c>
      <c r="C291" s="24">
        <f>SUM(C292:C293)</f>
        <v>11499149</v>
      </c>
    </row>
    <row r="292" spans="2:3" ht="15.75" x14ac:dyDescent="0.2">
      <c r="B292" s="51" t="s">
        <v>9</v>
      </c>
      <c r="C292" s="7">
        <v>1728161</v>
      </c>
    </row>
    <row r="293" spans="2:3" ht="16.5" thickBot="1" x14ac:dyDescent="0.25">
      <c r="B293" s="73" t="s">
        <v>10</v>
      </c>
      <c r="C293" s="18">
        <v>9770988</v>
      </c>
    </row>
    <row r="294" spans="2:3" ht="16.5" thickBot="1" x14ac:dyDescent="0.25">
      <c r="B294" s="58" t="s">
        <v>77</v>
      </c>
      <c r="C294" s="2">
        <f>C295+C299+C302</f>
        <v>3270095</v>
      </c>
    </row>
    <row r="295" spans="2:3" ht="15.75" x14ac:dyDescent="0.2">
      <c r="B295" s="90" t="s">
        <v>42</v>
      </c>
      <c r="C295" s="10">
        <f>C296+C297+C298</f>
        <v>3137429</v>
      </c>
    </row>
    <row r="296" spans="2:3" ht="15.75" x14ac:dyDescent="0.2">
      <c r="B296" s="57" t="s">
        <v>2</v>
      </c>
      <c r="C296" s="7">
        <v>1344995</v>
      </c>
    </row>
    <row r="297" spans="2:3" ht="15.75" x14ac:dyDescent="0.2">
      <c r="B297" s="57" t="s">
        <v>7</v>
      </c>
      <c r="C297" s="7">
        <v>1616804</v>
      </c>
    </row>
    <row r="298" spans="2:3" ht="15.75" x14ac:dyDescent="0.2">
      <c r="B298" s="57" t="s">
        <v>3</v>
      </c>
      <c r="C298" s="7">
        <v>175630</v>
      </c>
    </row>
    <row r="299" spans="2:3" ht="15.75" x14ac:dyDescent="0.2">
      <c r="B299" s="15" t="s">
        <v>111</v>
      </c>
      <c r="C299" s="24">
        <f>C300+C301</f>
        <v>52390</v>
      </c>
    </row>
    <row r="300" spans="2:3" ht="15.75" x14ac:dyDescent="0.2">
      <c r="B300" s="57" t="s">
        <v>7</v>
      </c>
      <c r="C300" s="7">
        <v>31517</v>
      </c>
    </row>
    <row r="301" spans="2:3" ht="15.75" x14ac:dyDescent="0.2">
      <c r="B301" s="57" t="s">
        <v>3</v>
      </c>
      <c r="C301" s="7">
        <v>20873</v>
      </c>
    </row>
    <row r="302" spans="2:3" ht="15.75" x14ac:dyDescent="0.2">
      <c r="B302" s="15" t="s">
        <v>112</v>
      </c>
      <c r="C302" s="24">
        <f>C303+C304</f>
        <v>80276</v>
      </c>
    </row>
    <row r="303" spans="2:3" ht="16.5" thickBot="1" x14ac:dyDescent="0.25">
      <c r="B303" s="51" t="s">
        <v>7</v>
      </c>
      <c r="C303" s="7">
        <v>80276</v>
      </c>
    </row>
    <row r="304" spans="2:3" ht="16.5" hidden="1" thickBot="1" x14ac:dyDescent="0.25">
      <c r="B304" s="73" t="s">
        <v>3</v>
      </c>
      <c r="C304" s="18"/>
    </row>
    <row r="305" spans="2:3" ht="16.5" thickBot="1" x14ac:dyDescent="0.25">
      <c r="B305" s="100" t="s">
        <v>97</v>
      </c>
      <c r="C305" s="2">
        <f>SUM(C306,C310)</f>
        <v>27730306</v>
      </c>
    </row>
    <row r="306" spans="2:3" ht="15.75" x14ac:dyDescent="0.2">
      <c r="B306" s="90" t="s">
        <v>42</v>
      </c>
      <c r="C306" s="10">
        <f>SUM(C307:C309)</f>
        <v>27725815</v>
      </c>
    </row>
    <row r="307" spans="2:3" ht="15.75" x14ac:dyDescent="0.2">
      <c r="B307" s="57" t="s">
        <v>2</v>
      </c>
      <c r="C307" s="9">
        <v>27363831</v>
      </c>
    </row>
    <row r="308" spans="2:3" ht="15.75" x14ac:dyDescent="0.2">
      <c r="B308" s="81" t="s">
        <v>9</v>
      </c>
      <c r="C308" s="7">
        <v>341574</v>
      </c>
    </row>
    <row r="309" spans="2:3" ht="15.75" x14ac:dyDescent="0.2">
      <c r="B309" s="57" t="s">
        <v>3</v>
      </c>
      <c r="C309" s="7">
        <v>20410</v>
      </c>
    </row>
    <row r="310" spans="2:3" ht="15.75" x14ac:dyDescent="0.2">
      <c r="B310" s="15" t="s">
        <v>111</v>
      </c>
      <c r="C310" s="24">
        <f>C311+C312</f>
        <v>4491</v>
      </c>
    </row>
    <row r="311" spans="2:3" ht="16.5" thickBot="1" x14ac:dyDescent="0.25">
      <c r="B311" s="81" t="s">
        <v>9</v>
      </c>
      <c r="C311" s="17">
        <v>4491</v>
      </c>
    </row>
    <row r="312" spans="2:3" ht="16.5" hidden="1" thickBot="1" x14ac:dyDescent="0.25">
      <c r="B312" s="57" t="s">
        <v>3</v>
      </c>
      <c r="C312" s="18"/>
    </row>
    <row r="313" spans="2:3" ht="16.5" thickBot="1" x14ac:dyDescent="0.25">
      <c r="B313" s="58" t="s">
        <v>22</v>
      </c>
      <c r="C313" s="2">
        <f>C314+C318</f>
        <v>2451019</v>
      </c>
    </row>
    <row r="314" spans="2:3" ht="15.75" x14ac:dyDescent="0.2">
      <c r="B314" s="59" t="s">
        <v>42</v>
      </c>
      <c r="C314" s="10">
        <f>SUM(C315:C317)</f>
        <v>2451019</v>
      </c>
    </row>
    <row r="315" spans="2:3" ht="15.75" x14ac:dyDescent="0.2">
      <c r="B315" s="51" t="s">
        <v>2</v>
      </c>
      <c r="C315" s="7">
        <v>2260060</v>
      </c>
    </row>
    <row r="316" spans="2:3" ht="16.5" thickBot="1" x14ac:dyDescent="0.25">
      <c r="B316" s="51" t="s">
        <v>7</v>
      </c>
      <c r="C316" s="7">
        <v>190959</v>
      </c>
    </row>
    <row r="317" spans="2:3" ht="16.5" hidden="1" thickBot="1" x14ac:dyDescent="0.25">
      <c r="B317" s="51" t="s">
        <v>3</v>
      </c>
      <c r="C317" s="7"/>
    </row>
    <row r="318" spans="2:3" ht="32.25" hidden="1" thickBot="1" x14ac:dyDescent="0.25">
      <c r="B318" s="15" t="s">
        <v>46</v>
      </c>
      <c r="C318" s="66"/>
    </row>
    <row r="319" spans="2:3" ht="16.5" thickBot="1" x14ac:dyDescent="0.25">
      <c r="B319" s="52" t="s">
        <v>23</v>
      </c>
      <c r="C319" s="2">
        <f>SUM(C321:C322)</f>
        <v>247700</v>
      </c>
    </row>
    <row r="320" spans="2:3" ht="15.75" x14ac:dyDescent="0.2">
      <c r="B320" s="59" t="s">
        <v>42</v>
      </c>
      <c r="C320" s="10"/>
    </row>
    <row r="321" spans="2:3" ht="15.75" x14ac:dyDescent="0.2">
      <c r="B321" s="71" t="s">
        <v>20</v>
      </c>
      <c r="C321" s="9">
        <v>85770</v>
      </c>
    </row>
    <row r="322" spans="2:3" ht="16.5" thickBot="1" x14ac:dyDescent="0.25">
      <c r="B322" s="73" t="s">
        <v>3</v>
      </c>
      <c r="C322" s="18">
        <v>161930</v>
      </c>
    </row>
    <row r="323" spans="2:3" ht="16.5" thickBot="1" x14ac:dyDescent="0.25">
      <c r="B323" s="52" t="s">
        <v>89</v>
      </c>
      <c r="C323" s="2">
        <f>SUM(C325:C327)</f>
        <v>1448424</v>
      </c>
    </row>
    <row r="324" spans="2:3" ht="15.75" x14ac:dyDescent="0.2">
      <c r="B324" s="59" t="s">
        <v>42</v>
      </c>
      <c r="C324" s="10"/>
    </row>
    <row r="325" spans="2:3" ht="15.75" x14ac:dyDescent="0.2">
      <c r="B325" s="51" t="s">
        <v>2</v>
      </c>
      <c r="C325" s="9">
        <v>1443157</v>
      </c>
    </row>
    <row r="326" spans="2:3" ht="15.75" x14ac:dyDescent="0.2">
      <c r="B326" s="51" t="s">
        <v>20</v>
      </c>
      <c r="C326" s="9">
        <v>3102</v>
      </c>
    </row>
    <row r="327" spans="2:3" ht="16.5" thickBot="1" x14ac:dyDescent="0.25">
      <c r="B327" s="73" t="s">
        <v>3</v>
      </c>
      <c r="C327" s="18">
        <v>2165</v>
      </c>
    </row>
    <row r="328" spans="2:3" ht="16.5" thickBot="1" x14ac:dyDescent="0.25">
      <c r="B328" s="100" t="s">
        <v>24</v>
      </c>
      <c r="C328" s="2">
        <f>SUM(C330:C332)</f>
        <v>108545</v>
      </c>
    </row>
    <row r="329" spans="2:3" ht="15.75" x14ac:dyDescent="0.2">
      <c r="B329" s="59" t="s">
        <v>42</v>
      </c>
      <c r="C329" s="10"/>
    </row>
    <row r="330" spans="2:3" ht="15.75" hidden="1" x14ac:dyDescent="0.2">
      <c r="B330" s="51" t="s">
        <v>2</v>
      </c>
      <c r="C330" s="7"/>
    </row>
    <row r="331" spans="2:3" ht="16.5" thickBot="1" x14ac:dyDescent="0.25">
      <c r="B331" s="51" t="s">
        <v>7</v>
      </c>
      <c r="C331" s="7">
        <v>108545</v>
      </c>
    </row>
    <row r="332" spans="2:3" ht="16.5" hidden="1" thickBot="1" x14ac:dyDescent="0.25">
      <c r="B332" s="73" t="s">
        <v>3</v>
      </c>
      <c r="C332" s="18"/>
    </row>
    <row r="333" spans="2:3" ht="16.5" thickBot="1" x14ac:dyDescent="0.25">
      <c r="B333" s="100" t="s">
        <v>25</v>
      </c>
      <c r="C333" s="2">
        <f>SUM(C335:C336)</f>
        <v>33025</v>
      </c>
    </row>
    <row r="334" spans="2:3" ht="15.75" x14ac:dyDescent="0.2">
      <c r="B334" s="59" t="s">
        <v>42</v>
      </c>
      <c r="C334" s="10"/>
    </row>
    <row r="335" spans="2:3" ht="15.75" x14ac:dyDescent="0.2">
      <c r="B335" s="51" t="s">
        <v>9</v>
      </c>
      <c r="C335" s="7">
        <v>15312</v>
      </c>
    </row>
    <row r="336" spans="2:3" ht="16.5" thickBot="1" x14ac:dyDescent="0.25">
      <c r="B336" s="162" t="s">
        <v>3</v>
      </c>
      <c r="C336" s="163">
        <v>17713</v>
      </c>
    </row>
    <row r="337" spans="2:3" ht="16.5" thickBot="1" x14ac:dyDescent="0.25">
      <c r="B337" s="100" t="s">
        <v>26</v>
      </c>
      <c r="C337" s="2">
        <f>C338+C340</f>
        <v>177274</v>
      </c>
    </row>
    <row r="338" spans="2:3" ht="15.75" x14ac:dyDescent="0.2">
      <c r="B338" s="92" t="s">
        <v>42</v>
      </c>
      <c r="C338" s="10">
        <f>SUM(C339)</f>
        <v>168474</v>
      </c>
    </row>
    <row r="339" spans="2:3" ht="15.75" x14ac:dyDescent="0.2">
      <c r="B339" s="41" t="s">
        <v>7</v>
      </c>
      <c r="C339" s="127">
        <v>168474</v>
      </c>
    </row>
    <row r="340" spans="2:3" ht="15.75" x14ac:dyDescent="0.2">
      <c r="B340" s="15" t="s">
        <v>111</v>
      </c>
      <c r="C340" s="24">
        <f>C341</f>
        <v>8800</v>
      </c>
    </row>
    <row r="341" spans="2:3" ht="16.5" thickBot="1" x14ac:dyDescent="0.25">
      <c r="B341" s="73" t="s">
        <v>9</v>
      </c>
      <c r="C341" s="18">
        <v>8800</v>
      </c>
    </row>
    <row r="342" spans="2:3" ht="16.5" hidden="1" thickBot="1" x14ac:dyDescent="0.25">
      <c r="B342" s="58" t="s">
        <v>75</v>
      </c>
      <c r="C342" s="2">
        <f>C343+C346</f>
        <v>0</v>
      </c>
    </row>
    <row r="343" spans="2:3" ht="15.75" hidden="1" x14ac:dyDescent="0.2">
      <c r="B343" s="14" t="s">
        <v>42</v>
      </c>
      <c r="C343" s="10">
        <f>C344+C345</f>
        <v>0</v>
      </c>
    </row>
    <row r="344" spans="2:3" ht="15.75" hidden="1" x14ac:dyDescent="0.2">
      <c r="B344" s="141" t="s">
        <v>7</v>
      </c>
      <c r="C344" s="7"/>
    </row>
    <row r="345" spans="2:3" ht="15.75" hidden="1" x14ac:dyDescent="0.2">
      <c r="B345" s="141" t="s">
        <v>3</v>
      </c>
      <c r="C345" s="7"/>
    </row>
    <row r="346" spans="2:3" ht="15.75" hidden="1" x14ac:dyDescent="0.2">
      <c r="B346" s="15" t="s">
        <v>94</v>
      </c>
      <c r="C346" s="25">
        <f>C347+C348</f>
        <v>0</v>
      </c>
    </row>
    <row r="347" spans="2:3" ht="15.75" hidden="1" x14ac:dyDescent="0.2">
      <c r="B347" s="82" t="s">
        <v>7</v>
      </c>
      <c r="C347" s="9"/>
    </row>
    <row r="348" spans="2:3" ht="16.5" hidden="1" thickBot="1" x14ac:dyDescent="0.25">
      <c r="B348" s="82" t="s">
        <v>3</v>
      </c>
      <c r="C348" s="9"/>
    </row>
    <row r="349" spans="2:3" ht="16.5" hidden="1" thickBot="1" x14ac:dyDescent="0.25">
      <c r="B349" s="52" t="s">
        <v>21</v>
      </c>
      <c r="C349" s="2">
        <f>SUM(C351:C353)</f>
        <v>0</v>
      </c>
    </row>
    <row r="350" spans="2:3" ht="15.75" hidden="1" x14ac:dyDescent="0.2">
      <c r="B350" s="14" t="s">
        <v>42</v>
      </c>
      <c r="C350" s="10"/>
    </row>
    <row r="351" spans="2:3" ht="15.75" hidden="1" x14ac:dyDescent="0.2">
      <c r="B351" s="71" t="s">
        <v>2</v>
      </c>
      <c r="C351" s="9"/>
    </row>
    <row r="352" spans="2:3" ht="15.75" hidden="1" x14ac:dyDescent="0.2">
      <c r="B352" s="51" t="s">
        <v>29</v>
      </c>
      <c r="C352" s="7"/>
    </row>
    <row r="353" spans="2:3" ht="16.5" hidden="1" thickBot="1" x14ac:dyDescent="0.25">
      <c r="B353" s="72" t="s">
        <v>20</v>
      </c>
      <c r="C353" s="6"/>
    </row>
    <row r="354" spans="2:3" ht="16.5" thickBot="1" x14ac:dyDescent="0.25">
      <c r="B354" s="52" t="s">
        <v>27</v>
      </c>
      <c r="C354" s="2">
        <f>SUM(C356:C357)</f>
        <v>159291</v>
      </c>
    </row>
    <row r="355" spans="2:3" ht="15.75" x14ac:dyDescent="0.2">
      <c r="B355" s="33" t="s">
        <v>42</v>
      </c>
      <c r="C355" s="8"/>
    </row>
    <row r="356" spans="2:3" ht="15.75" x14ac:dyDescent="0.2">
      <c r="B356" s="71" t="s">
        <v>9</v>
      </c>
      <c r="C356" s="7">
        <v>154460</v>
      </c>
    </row>
    <row r="357" spans="2:3" ht="16.5" thickBot="1" x14ac:dyDescent="0.25">
      <c r="B357" s="153" t="s">
        <v>3</v>
      </c>
      <c r="C357" s="18">
        <v>4831</v>
      </c>
    </row>
    <row r="358" spans="2:3" ht="16.5" thickBot="1" x14ac:dyDescent="0.25">
      <c r="B358" s="55" t="s">
        <v>28</v>
      </c>
      <c r="C358" s="2">
        <f>C359+C363+C366</f>
        <v>658191</v>
      </c>
    </row>
    <row r="359" spans="2:3" ht="15.75" x14ac:dyDescent="0.2">
      <c r="B359" s="33" t="s">
        <v>42</v>
      </c>
      <c r="C359" s="10">
        <f>SUM(C360:C362)</f>
        <v>598394</v>
      </c>
    </row>
    <row r="360" spans="2:3" ht="15.75" x14ac:dyDescent="0.2">
      <c r="B360" s="51" t="s">
        <v>2</v>
      </c>
      <c r="C360" s="7">
        <v>35532</v>
      </c>
    </row>
    <row r="361" spans="2:3" ht="15.75" x14ac:dyDescent="0.2">
      <c r="B361" s="102" t="s">
        <v>20</v>
      </c>
      <c r="C361" s="7">
        <v>417737</v>
      </c>
    </row>
    <row r="362" spans="2:3" ht="15.75" x14ac:dyDescent="0.2">
      <c r="B362" s="141" t="s">
        <v>3</v>
      </c>
      <c r="C362" s="7">
        <v>145125</v>
      </c>
    </row>
    <row r="363" spans="2:3" ht="15.75" hidden="1" x14ac:dyDescent="0.2">
      <c r="B363" s="15" t="s">
        <v>94</v>
      </c>
      <c r="C363" s="24">
        <f>SUM(C364:C365)</f>
        <v>0</v>
      </c>
    </row>
    <row r="364" spans="2:3" ht="15.75" hidden="1" x14ac:dyDescent="0.2">
      <c r="B364" s="83" t="s">
        <v>20</v>
      </c>
      <c r="C364" s="9"/>
    </row>
    <row r="365" spans="2:3" ht="15.75" hidden="1" x14ac:dyDescent="0.2">
      <c r="B365" s="149" t="s">
        <v>3</v>
      </c>
      <c r="C365" s="54"/>
    </row>
    <row r="366" spans="2:3" ht="15.75" x14ac:dyDescent="0.2">
      <c r="B366" s="15" t="s">
        <v>112</v>
      </c>
      <c r="C366" s="24">
        <f>SUM(C367:C368)</f>
        <v>59797</v>
      </c>
    </row>
    <row r="367" spans="2:3" ht="15.75" x14ac:dyDescent="0.2">
      <c r="B367" s="83" t="s">
        <v>20</v>
      </c>
      <c r="C367" s="7">
        <v>22124</v>
      </c>
    </row>
    <row r="368" spans="2:3" ht="16.5" thickBot="1" x14ac:dyDescent="0.25">
      <c r="B368" s="149" t="s">
        <v>3</v>
      </c>
      <c r="C368" s="18">
        <v>37673</v>
      </c>
    </row>
    <row r="369" spans="2:3" ht="16.5" thickBot="1" x14ac:dyDescent="0.25">
      <c r="B369" s="52" t="s">
        <v>102</v>
      </c>
      <c r="C369" s="2">
        <f>C370+C375</f>
        <v>82981</v>
      </c>
    </row>
    <row r="370" spans="2:3" ht="15.75" x14ac:dyDescent="0.2">
      <c r="B370" s="33" t="s">
        <v>42</v>
      </c>
      <c r="C370" s="10">
        <f>SUM(C371:C374)</f>
        <v>81819</v>
      </c>
    </row>
    <row r="371" spans="2:3" ht="15.75" hidden="1" x14ac:dyDescent="0.2">
      <c r="B371" s="51" t="s">
        <v>2</v>
      </c>
      <c r="C371" s="7"/>
    </row>
    <row r="372" spans="2:3" ht="15.75" hidden="1" x14ac:dyDescent="0.2">
      <c r="B372" s="51" t="s">
        <v>29</v>
      </c>
      <c r="C372" s="7"/>
    </row>
    <row r="373" spans="2:3" ht="15.75" x14ac:dyDescent="0.2">
      <c r="B373" s="51" t="s">
        <v>20</v>
      </c>
      <c r="C373" s="7">
        <v>77605</v>
      </c>
    </row>
    <row r="374" spans="2:3" ht="15.75" x14ac:dyDescent="0.2">
      <c r="B374" s="51" t="s">
        <v>10</v>
      </c>
      <c r="C374" s="7">
        <v>4214</v>
      </c>
    </row>
    <row r="375" spans="2:3" ht="15.75" x14ac:dyDescent="0.2">
      <c r="B375" s="15" t="s">
        <v>111</v>
      </c>
      <c r="C375" s="13">
        <f>C376</f>
        <v>1162</v>
      </c>
    </row>
    <row r="376" spans="2:3" ht="16.5" thickBot="1" x14ac:dyDescent="0.25">
      <c r="B376" s="79" t="s">
        <v>20</v>
      </c>
      <c r="C376" s="54">
        <v>1162</v>
      </c>
    </row>
    <row r="377" spans="2:3" ht="16.5" thickBot="1" x14ac:dyDescent="0.25">
      <c r="B377" s="58" t="s">
        <v>82</v>
      </c>
      <c r="C377" s="2">
        <f>C378+C384+C382</f>
        <v>1004704</v>
      </c>
    </row>
    <row r="378" spans="2:3" ht="15.75" x14ac:dyDescent="0.2">
      <c r="B378" s="33" t="s">
        <v>42</v>
      </c>
      <c r="C378" s="25">
        <f>SUM(C379:C381)</f>
        <v>661358</v>
      </c>
    </row>
    <row r="379" spans="2:3" ht="15.75" x14ac:dyDescent="0.2">
      <c r="B379" s="51" t="s">
        <v>2</v>
      </c>
      <c r="C379" s="7">
        <v>465913</v>
      </c>
    </row>
    <row r="380" spans="2:3" ht="15.75" x14ac:dyDescent="0.2">
      <c r="B380" s="51" t="s">
        <v>20</v>
      </c>
      <c r="C380" s="7">
        <v>192727</v>
      </c>
    </row>
    <row r="381" spans="2:3" ht="15.75" x14ac:dyDescent="0.2">
      <c r="B381" s="51" t="s">
        <v>10</v>
      </c>
      <c r="C381" s="7">
        <v>2718</v>
      </c>
    </row>
    <row r="382" spans="2:3" ht="15.75" hidden="1" x14ac:dyDescent="0.2">
      <c r="B382" s="15" t="s">
        <v>111</v>
      </c>
      <c r="C382" s="24">
        <f>C383</f>
        <v>0</v>
      </c>
    </row>
    <row r="383" spans="2:3" ht="15.75" hidden="1" x14ac:dyDescent="0.2">
      <c r="B383" s="51" t="s">
        <v>20</v>
      </c>
      <c r="C383" s="7"/>
    </row>
    <row r="384" spans="2:3" ht="15.75" x14ac:dyDescent="0.2">
      <c r="B384" s="15" t="s">
        <v>112</v>
      </c>
      <c r="C384" s="24">
        <f>C385</f>
        <v>343346</v>
      </c>
    </row>
    <row r="385" spans="2:5" ht="16.5" thickBot="1" x14ac:dyDescent="0.25">
      <c r="B385" s="73" t="s">
        <v>20</v>
      </c>
      <c r="C385" s="18">
        <v>343346</v>
      </c>
    </row>
    <row r="386" spans="2:5" ht="16.5" thickBot="1" x14ac:dyDescent="0.25">
      <c r="B386" s="58" t="s">
        <v>73</v>
      </c>
      <c r="C386" s="2">
        <f>C387+C392</f>
        <v>1488290</v>
      </c>
    </row>
    <row r="387" spans="2:5" ht="15.75" x14ac:dyDescent="0.2">
      <c r="B387" s="59" t="s">
        <v>42</v>
      </c>
      <c r="C387" s="65">
        <f>SUM(C388:C391)</f>
        <v>1485698</v>
      </c>
    </row>
    <row r="388" spans="2:5" ht="15.75" hidden="1" x14ac:dyDescent="0.2">
      <c r="B388" s="79" t="s">
        <v>2</v>
      </c>
      <c r="C388" s="9"/>
    </row>
    <row r="389" spans="2:5" ht="15.75" hidden="1" x14ac:dyDescent="0.2">
      <c r="B389" s="51" t="s">
        <v>3</v>
      </c>
      <c r="C389" s="7"/>
    </row>
    <row r="390" spans="2:5" ht="15.75" x14ac:dyDescent="0.2">
      <c r="B390" s="51" t="s">
        <v>29</v>
      </c>
      <c r="C390" s="7">
        <v>1485698</v>
      </c>
    </row>
    <row r="391" spans="2:5" ht="15.75" hidden="1" x14ac:dyDescent="0.2">
      <c r="B391" s="51" t="s">
        <v>20</v>
      </c>
      <c r="C391" s="7"/>
    </row>
    <row r="392" spans="2:5" ht="15.75" x14ac:dyDescent="0.2">
      <c r="B392" s="15" t="s">
        <v>112</v>
      </c>
      <c r="C392" s="24">
        <f>SUM(C393:C395)</f>
        <v>2592</v>
      </c>
    </row>
    <row r="393" spans="2:5" ht="16.5" thickBot="1" x14ac:dyDescent="0.25">
      <c r="B393" s="51" t="s">
        <v>29</v>
      </c>
      <c r="C393" s="7">
        <v>2592</v>
      </c>
    </row>
    <row r="394" spans="2:5" ht="16.5" hidden="1" thickBot="1" x14ac:dyDescent="0.25">
      <c r="B394" s="51" t="s">
        <v>20</v>
      </c>
      <c r="C394" s="7"/>
    </row>
    <row r="395" spans="2:5" ht="16.5" hidden="1" thickBot="1" x14ac:dyDescent="0.25">
      <c r="B395" s="72" t="s">
        <v>3</v>
      </c>
      <c r="C395" s="9"/>
    </row>
    <row r="396" spans="2:5" ht="16.5" thickBot="1" x14ac:dyDescent="0.25">
      <c r="B396" s="52" t="s">
        <v>30</v>
      </c>
      <c r="C396" s="2">
        <f>C397+C401</f>
        <v>747045</v>
      </c>
      <c r="E396" s="111"/>
    </row>
    <row r="397" spans="2:5" ht="15.75" x14ac:dyDescent="0.2">
      <c r="B397" s="33" t="s">
        <v>42</v>
      </c>
      <c r="C397" s="10">
        <f>SUM(C398:C400)</f>
        <v>717178</v>
      </c>
    </row>
    <row r="398" spans="2:5" ht="15.75" x14ac:dyDescent="0.2">
      <c r="B398" s="71" t="s">
        <v>2</v>
      </c>
      <c r="C398" s="9">
        <v>299846</v>
      </c>
    </row>
    <row r="399" spans="2:5" ht="15.75" x14ac:dyDescent="0.2">
      <c r="B399" s="71" t="s">
        <v>7</v>
      </c>
      <c r="C399" s="9">
        <v>319339</v>
      </c>
    </row>
    <row r="400" spans="2:5" ht="15.75" x14ac:dyDescent="0.2">
      <c r="B400" s="71" t="s">
        <v>3</v>
      </c>
      <c r="C400" s="7">
        <v>97993</v>
      </c>
    </row>
    <row r="401" spans="2:3" ht="15.75" x14ac:dyDescent="0.2">
      <c r="B401" s="15" t="s">
        <v>111</v>
      </c>
      <c r="C401" s="25">
        <f>C402+C403</f>
        <v>29867</v>
      </c>
    </row>
    <row r="402" spans="2:3" ht="15.75" x14ac:dyDescent="0.2">
      <c r="B402" s="71" t="s">
        <v>7</v>
      </c>
      <c r="C402" s="7">
        <v>29459</v>
      </c>
    </row>
    <row r="403" spans="2:3" ht="16.5" thickBot="1" x14ac:dyDescent="0.25">
      <c r="B403" s="71" t="s">
        <v>3</v>
      </c>
      <c r="C403" s="18">
        <v>408</v>
      </c>
    </row>
    <row r="404" spans="2:3" ht="16.5" thickBot="1" x14ac:dyDescent="0.25">
      <c r="B404" s="52" t="s">
        <v>31</v>
      </c>
      <c r="C404" s="2">
        <f>C405+C408</f>
        <v>245520</v>
      </c>
    </row>
    <row r="405" spans="2:3" ht="15.75" x14ac:dyDescent="0.2">
      <c r="B405" s="59" t="s">
        <v>42</v>
      </c>
      <c r="C405" s="10">
        <f>SUM(C406:C407)</f>
        <v>227832</v>
      </c>
    </row>
    <row r="406" spans="2:3" ht="15.75" x14ac:dyDescent="0.2">
      <c r="B406" s="71" t="s">
        <v>7</v>
      </c>
      <c r="C406" s="9">
        <v>226158</v>
      </c>
    </row>
    <row r="407" spans="2:3" ht="15.75" x14ac:dyDescent="0.2">
      <c r="B407" s="51" t="s">
        <v>3</v>
      </c>
      <c r="C407" s="7">
        <v>1674</v>
      </c>
    </row>
    <row r="408" spans="2:3" ht="15.75" x14ac:dyDescent="0.2">
      <c r="B408" s="15" t="s">
        <v>111</v>
      </c>
      <c r="C408" s="97">
        <f>C409+C410</f>
        <v>17688</v>
      </c>
    </row>
    <row r="409" spans="2:3" ht="16.5" thickBot="1" x14ac:dyDescent="0.25">
      <c r="B409" s="71" t="s">
        <v>7</v>
      </c>
      <c r="C409" s="7">
        <v>17688</v>
      </c>
    </row>
    <row r="410" spans="2:3" ht="16.5" hidden="1" thickBot="1" x14ac:dyDescent="0.25">
      <c r="B410" s="71" t="s">
        <v>3</v>
      </c>
      <c r="C410" s="18"/>
    </row>
    <row r="411" spans="2:3" ht="16.5" thickBot="1" x14ac:dyDescent="0.25">
      <c r="B411" s="52" t="s">
        <v>32</v>
      </c>
      <c r="C411" s="2">
        <f>C412</f>
        <v>121776</v>
      </c>
    </row>
    <row r="412" spans="2:3" ht="16.5" thickBot="1" x14ac:dyDescent="0.25">
      <c r="B412" s="103" t="s">
        <v>51</v>
      </c>
      <c r="C412" s="3">
        <v>121776</v>
      </c>
    </row>
    <row r="413" spans="2:3" ht="16.5" thickBot="1" x14ac:dyDescent="0.25">
      <c r="B413" s="52" t="s">
        <v>33</v>
      </c>
      <c r="C413" s="2">
        <f>C414+C418+C421</f>
        <v>408896</v>
      </c>
    </row>
    <row r="414" spans="2:3" ht="15.75" x14ac:dyDescent="0.2">
      <c r="B414" s="59" t="s">
        <v>42</v>
      </c>
      <c r="C414" s="65">
        <f>SUM(C415:C417)</f>
        <v>398698</v>
      </c>
    </row>
    <row r="415" spans="2:3" ht="15.75" x14ac:dyDescent="0.2">
      <c r="B415" s="71" t="s">
        <v>2</v>
      </c>
      <c r="C415" s="9">
        <v>351713</v>
      </c>
    </row>
    <row r="416" spans="2:3" ht="15.75" x14ac:dyDescent="0.2">
      <c r="B416" s="51" t="s">
        <v>20</v>
      </c>
      <c r="C416" s="7">
        <v>21303</v>
      </c>
    </row>
    <row r="417" spans="2:3" ht="15.75" x14ac:dyDescent="0.2">
      <c r="B417" s="51" t="s">
        <v>3</v>
      </c>
      <c r="C417" s="7">
        <v>25682</v>
      </c>
    </row>
    <row r="418" spans="2:3" ht="15.75" x14ac:dyDescent="0.2">
      <c r="B418" s="15" t="s">
        <v>111</v>
      </c>
      <c r="C418" s="150">
        <f>SUM(C419:C420)</f>
        <v>6979</v>
      </c>
    </row>
    <row r="419" spans="2:3" ht="15.75" x14ac:dyDescent="0.2">
      <c r="B419" s="51" t="s">
        <v>20</v>
      </c>
      <c r="C419" s="7">
        <v>6979</v>
      </c>
    </row>
    <row r="420" spans="2:3" ht="15.75" hidden="1" x14ac:dyDescent="0.2">
      <c r="B420" s="75" t="s">
        <v>3</v>
      </c>
      <c r="C420" s="17"/>
    </row>
    <row r="421" spans="2:3" ht="15.75" x14ac:dyDescent="0.2">
      <c r="B421" s="15" t="s">
        <v>112</v>
      </c>
      <c r="C421" s="24">
        <f>C423+C422</f>
        <v>3219</v>
      </c>
    </row>
    <row r="422" spans="2:3" ht="15.75" hidden="1" x14ac:dyDescent="0.2">
      <c r="B422" s="51" t="s">
        <v>20</v>
      </c>
      <c r="C422" s="97"/>
    </row>
    <row r="423" spans="2:3" ht="16.5" thickBot="1" x14ac:dyDescent="0.25">
      <c r="B423" s="73" t="s">
        <v>3</v>
      </c>
      <c r="C423" s="18">
        <v>3219</v>
      </c>
    </row>
    <row r="424" spans="2:3" ht="16.5" thickBot="1" x14ac:dyDescent="0.25">
      <c r="B424" s="52" t="s">
        <v>34</v>
      </c>
      <c r="C424" s="84">
        <f>SUM(C426:C427)</f>
        <v>70469</v>
      </c>
    </row>
    <row r="425" spans="2:3" ht="15.75" x14ac:dyDescent="0.2">
      <c r="B425" s="59" t="s">
        <v>42</v>
      </c>
      <c r="C425" s="38"/>
    </row>
    <row r="426" spans="2:3" ht="15.75" hidden="1" x14ac:dyDescent="0.2">
      <c r="B426" s="60" t="s">
        <v>29</v>
      </c>
      <c r="C426" s="20"/>
    </row>
    <row r="427" spans="2:3" ht="16.5" thickBot="1" x14ac:dyDescent="0.25">
      <c r="B427" s="68" t="s">
        <v>20</v>
      </c>
      <c r="C427" s="47">
        <v>70469</v>
      </c>
    </row>
    <row r="428" spans="2:3" ht="32.25" thickBot="1" x14ac:dyDescent="0.25">
      <c r="B428" s="52" t="s">
        <v>47</v>
      </c>
      <c r="C428" s="84">
        <f>SUM(C430:C432)</f>
        <v>40245</v>
      </c>
    </row>
    <row r="429" spans="2:3" ht="15.75" x14ac:dyDescent="0.2">
      <c r="B429" s="59" t="s">
        <v>42</v>
      </c>
      <c r="C429" s="38"/>
    </row>
    <row r="430" spans="2:3" ht="15.75" hidden="1" x14ac:dyDescent="0.2">
      <c r="B430" s="60" t="s">
        <v>29</v>
      </c>
      <c r="C430" s="20"/>
    </row>
    <row r="431" spans="2:3" ht="15.75" x14ac:dyDescent="0.2">
      <c r="B431" s="67" t="s">
        <v>20</v>
      </c>
      <c r="C431" s="11">
        <v>40221</v>
      </c>
    </row>
    <row r="432" spans="2:3" ht="16.5" thickBot="1" x14ac:dyDescent="0.25">
      <c r="B432" s="68" t="s">
        <v>3</v>
      </c>
      <c r="C432" s="47">
        <v>24</v>
      </c>
    </row>
    <row r="433" spans="2:3" ht="16.5" thickBot="1" x14ac:dyDescent="0.25">
      <c r="B433" s="52" t="s">
        <v>35</v>
      </c>
      <c r="C433" s="2">
        <f>C434+C437</f>
        <v>123953</v>
      </c>
    </row>
    <row r="434" spans="2:3" ht="15.75" x14ac:dyDescent="0.2">
      <c r="B434" s="59" t="s">
        <v>42</v>
      </c>
      <c r="C434" s="10">
        <f>SUM(C435:C436)</f>
        <v>56530</v>
      </c>
    </row>
    <row r="435" spans="2:3" ht="15.75" x14ac:dyDescent="0.2">
      <c r="B435" s="71" t="s">
        <v>7</v>
      </c>
      <c r="C435" s="9">
        <v>52964</v>
      </c>
    </row>
    <row r="436" spans="2:3" ht="15.75" x14ac:dyDescent="0.2">
      <c r="B436" s="51" t="s">
        <v>3</v>
      </c>
      <c r="C436" s="7">
        <v>3566</v>
      </c>
    </row>
    <row r="437" spans="2:3" ht="16.5" thickBot="1" x14ac:dyDescent="0.25">
      <c r="B437" s="15" t="s">
        <v>113</v>
      </c>
      <c r="C437" s="105">
        <v>67423</v>
      </c>
    </row>
    <row r="438" spans="2:3" ht="16.5" thickBot="1" x14ac:dyDescent="0.25">
      <c r="B438" s="52" t="s">
        <v>36</v>
      </c>
      <c r="C438" s="2">
        <f>C439+C442</f>
        <v>987600</v>
      </c>
    </row>
    <row r="439" spans="2:3" ht="15.75" x14ac:dyDescent="0.2">
      <c r="B439" s="59" t="s">
        <v>42</v>
      </c>
      <c r="C439" s="10">
        <f>SUM(C440:C441)</f>
        <v>987600</v>
      </c>
    </row>
    <row r="440" spans="2:3" ht="15.75" x14ac:dyDescent="0.2">
      <c r="B440" s="60" t="s">
        <v>20</v>
      </c>
      <c r="C440" s="20">
        <v>956648</v>
      </c>
    </row>
    <row r="441" spans="2:3" ht="16.5" thickBot="1" x14ac:dyDescent="0.25">
      <c r="B441" s="70" t="s">
        <v>3</v>
      </c>
      <c r="C441" s="114">
        <v>30952</v>
      </c>
    </row>
    <row r="442" spans="2:3" ht="16.5" hidden="1" thickBot="1" x14ac:dyDescent="0.25">
      <c r="B442" s="15" t="s">
        <v>114</v>
      </c>
      <c r="C442" s="106"/>
    </row>
    <row r="443" spans="2:3" ht="16.5" thickBot="1" x14ac:dyDescent="0.25">
      <c r="B443" s="52" t="s">
        <v>37</v>
      </c>
      <c r="C443" s="2">
        <f>SUM(C445:C447)</f>
        <v>4601571</v>
      </c>
    </row>
    <row r="444" spans="2:3" ht="15.75" x14ac:dyDescent="0.2">
      <c r="B444" s="59" t="s">
        <v>42</v>
      </c>
      <c r="C444" s="10"/>
    </row>
    <row r="445" spans="2:3" ht="15.75" x14ac:dyDescent="0.2">
      <c r="B445" s="67" t="s">
        <v>2</v>
      </c>
      <c r="C445" s="11">
        <v>4403934</v>
      </c>
    </row>
    <row r="446" spans="2:3" ht="15.75" x14ac:dyDescent="0.2">
      <c r="B446" s="67" t="s">
        <v>20</v>
      </c>
      <c r="C446" s="11">
        <v>196365</v>
      </c>
    </row>
    <row r="447" spans="2:3" ht="16.5" thickBot="1" x14ac:dyDescent="0.25">
      <c r="B447" s="68" t="s">
        <v>3</v>
      </c>
      <c r="C447" s="47">
        <v>1272</v>
      </c>
    </row>
    <row r="448" spans="2:3" ht="16.5" thickBot="1" x14ac:dyDescent="0.25">
      <c r="B448" s="52" t="s">
        <v>38</v>
      </c>
      <c r="C448" s="2">
        <f>C449+C452+C455</f>
        <v>3477648</v>
      </c>
    </row>
    <row r="449" spans="2:3" ht="15.75" x14ac:dyDescent="0.2">
      <c r="B449" s="59" t="s">
        <v>42</v>
      </c>
      <c r="C449" s="65">
        <f>SUM(C450:C451)</f>
        <v>1592461</v>
      </c>
    </row>
    <row r="450" spans="2:3" ht="15.75" x14ac:dyDescent="0.2">
      <c r="B450" s="67" t="s">
        <v>20</v>
      </c>
      <c r="C450" s="129">
        <v>1183637</v>
      </c>
    </row>
    <row r="451" spans="2:3" ht="15.75" x14ac:dyDescent="0.2">
      <c r="B451" s="67" t="s">
        <v>3</v>
      </c>
      <c r="C451" s="129">
        <v>408824</v>
      </c>
    </row>
    <row r="452" spans="2:3" ht="15.75" x14ac:dyDescent="0.2">
      <c r="B452" s="15" t="s">
        <v>111</v>
      </c>
      <c r="C452" s="94">
        <f>SUM(C453:C454)</f>
        <v>1767470</v>
      </c>
    </row>
    <row r="453" spans="2:3" ht="15.75" x14ac:dyDescent="0.2">
      <c r="B453" s="67" t="s">
        <v>20</v>
      </c>
      <c r="C453" s="62">
        <v>319646</v>
      </c>
    </row>
    <row r="454" spans="2:3" ht="15.75" x14ac:dyDescent="0.2">
      <c r="B454" s="69" t="s">
        <v>3</v>
      </c>
      <c r="C454" s="114">
        <v>1447824</v>
      </c>
    </row>
    <row r="455" spans="2:3" ht="15.75" x14ac:dyDescent="0.2">
      <c r="B455" s="15" t="s">
        <v>112</v>
      </c>
      <c r="C455" s="94">
        <f>SUM(C456:C457)</f>
        <v>117717</v>
      </c>
    </row>
    <row r="456" spans="2:3" ht="15.75" x14ac:dyDescent="0.2">
      <c r="B456" s="67" t="s">
        <v>20</v>
      </c>
      <c r="C456" s="11">
        <v>4444</v>
      </c>
    </row>
    <row r="457" spans="2:3" ht="16.5" thickBot="1" x14ac:dyDescent="0.25">
      <c r="B457" s="69" t="s">
        <v>3</v>
      </c>
      <c r="C457" s="47">
        <v>113273</v>
      </c>
    </row>
    <row r="458" spans="2:3" ht="32.25" thickBot="1" x14ac:dyDescent="0.25">
      <c r="B458" s="52" t="s">
        <v>39</v>
      </c>
      <c r="C458" s="2">
        <f>C459+C462</f>
        <v>504196</v>
      </c>
    </row>
    <row r="459" spans="2:3" ht="15.75" x14ac:dyDescent="0.2">
      <c r="B459" s="59" t="s">
        <v>42</v>
      </c>
      <c r="C459" s="10">
        <f>SUM(C460:C461)</f>
        <v>504196</v>
      </c>
    </row>
    <row r="460" spans="2:3" ht="15.75" x14ac:dyDescent="0.2">
      <c r="B460" s="67" t="s">
        <v>20</v>
      </c>
      <c r="C460" s="11">
        <v>419524</v>
      </c>
    </row>
    <row r="461" spans="2:3" ht="16.5" thickBot="1" x14ac:dyDescent="0.25">
      <c r="B461" s="67" t="s">
        <v>3</v>
      </c>
      <c r="C461" s="11">
        <v>84672</v>
      </c>
    </row>
    <row r="462" spans="2:3" ht="32.25" hidden="1" thickBot="1" x14ac:dyDescent="0.25">
      <c r="B462" s="140" t="s">
        <v>62</v>
      </c>
      <c r="C462" s="118"/>
    </row>
    <row r="463" spans="2:3" ht="16.5" thickBot="1" x14ac:dyDescent="0.25">
      <c r="B463" s="61" t="s">
        <v>40</v>
      </c>
      <c r="C463" s="2">
        <f>C464+C466+C468</f>
        <v>558754</v>
      </c>
    </row>
    <row r="464" spans="2:3" ht="15.75" x14ac:dyDescent="0.2">
      <c r="B464" s="59" t="s">
        <v>42</v>
      </c>
      <c r="C464" s="65">
        <f>C465</f>
        <v>212703</v>
      </c>
    </row>
    <row r="465" spans="2:3" ht="15.75" x14ac:dyDescent="0.2">
      <c r="B465" s="67" t="s">
        <v>3</v>
      </c>
      <c r="C465" s="11">
        <v>212703</v>
      </c>
    </row>
    <row r="466" spans="2:3" ht="15.75" x14ac:dyDescent="0.2">
      <c r="B466" s="15" t="s">
        <v>111</v>
      </c>
      <c r="C466" s="94">
        <f>C467</f>
        <v>211930</v>
      </c>
    </row>
    <row r="467" spans="2:3" ht="15.75" x14ac:dyDescent="0.2">
      <c r="B467" s="69" t="s">
        <v>3</v>
      </c>
      <c r="C467" s="114">
        <v>211930</v>
      </c>
    </row>
    <row r="468" spans="2:3" ht="15.75" x14ac:dyDescent="0.2">
      <c r="B468" s="15" t="s">
        <v>112</v>
      </c>
      <c r="C468" s="94">
        <f>C469</f>
        <v>134121</v>
      </c>
    </row>
    <row r="469" spans="2:3" ht="16.5" thickBot="1" x14ac:dyDescent="0.25">
      <c r="B469" s="68" t="s">
        <v>3</v>
      </c>
      <c r="C469" s="47">
        <v>134121</v>
      </c>
    </row>
    <row r="470" spans="2:3" ht="16.5" thickBot="1" x14ac:dyDescent="0.25">
      <c r="B470" s="52" t="s">
        <v>41</v>
      </c>
      <c r="C470" s="2">
        <f>C471+C474</f>
        <v>957863</v>
      </c>
    </row>
    <row r="471" spans="2:3" ht="15.75" x14ac:dyDescent="0.2">
      <c r="B471" s="59" t="s">
        <v>42</v>
      </c>
      <c r="C471" s="10">
        <f>SUM(C472:C473)</f>
        <v>947336</v>
      </c>
    </row>
    <row r="472" spans="2:3" ht="15.75" x14ac:dyDescent="0.2">
      <c r="B472" s="51" t="s">
        <v>2</v>
      </c>
      <c r="C472" s="9">
        <v>946270</v>
      </c>
    </row>
    <row r="473" spans="2:3" ht="15.75" x14ac:dyDescent="0.2">
      <c r="B473" s="51" t="s">
        <v>3</v>
      </c>
      <c r="C473" s="7">
        <v>1066</v>
      </c>
    </row>
    <row r="474" spans="2:3" ht="16.5" thickBot="1" x14ac:dyDescent="0.25">
      <c r="B474" s="15" t="s">
        <v>115</v>
      </c>
      <c r="C474" s="118">
        <v>10527</v>
      </c>
    </row>
    <row r="475" spans="2:3" ht="16.5" thickBot="1" x14ac:dyDescent="0.25">
      <c r="B475" s="52" t="s">
        <v>43</v>
      </c>
      <c r="C475" s="2">
        <f>C476+C479</f>
        <v>16891</v>
      </c>
    </row>
    <row r="476" spans="2:3" ht="15.75" x14ac:dyDescent="0.2">
      <c r="B476" s="33" t="s">
        <v>42</v>
      </c>
      <c r="C476" s="10">
        <f>SUM(C477:C478)</f>
        <v>16738</v>
      </c>
    </row>
    <row r="477" spans="2:3" ht="15.75" x14ac:dyDescent="0.2">
      <c r="B477" s="71" t="s">
        <v>20</v>
      </c>
      <c r="C477" s="20">
        <v>15952</v>
      </c>
    </row>
    <row r="478" spans="2:3" ht="15.75" x14ac:dyDescent="0.2">
      <c r="B478" s="51" t="s">
        <v>3</v>
      </c>
      <c r="C478" s="11">
        <v>786</v>
      </c>
    </row>
    <row r="479" spans="2:3" ht="15.75" x14ac:dyDescent="0.2">
      <c r="B479" s="15" t="s">
        <v>111</v>
      </c>
      <c r="C479" s="94">
        <f>C480</f>
        <v>153</v>
      </c>
    </row>
    <row r="480" spans="2:3" ht="16.5" thickBot="1" x14ac:dyDescent="0.25">
      <c r="B480" s="73" t="s">
        <v>3</v>
      </c>
      <c r="C480" s="47">
        <v>153</v>
      </c>
    </row>
    <row r="481" spans="2:3" ht="16.5" hidden="1" thickBot="1" x14ac:dyDescent="0.25">
      <c r="B481" s="52" t="s">
        <v>58</v>
      </c>
      <c r="C481" s="2">
        <f>C482+C485</f>
        <v>0</v>
      </c>
    </row>
    <row r="482" spans="2:3" ht="15.75" hidden="1" x14ac:dyDescent="0.2">
      <c r="B482" s="33" t="s">
        <v>42</v>
      </c>
      <c r="C482" s="10">
        <f>SUM(C483:C484)</f>
        <v>0</v>
      </c>
    </row>
    <row r="483" spans="2:3" ht="15.75" hidden="1" x14ac:dyDescent="0.2">
      <c r="B483" s="71" t="s">
        <v>20</v>
      </c>
      <c r="C483" s="20"/>
    </row>
    <row r="484" spans="2:3" ht="15.75" hidden="1" x14ac:dyDescent="0.2">
      <c r="B484" s="71" t="s">
        <v>3</v>
      </c>
      <c r="C484" s="11"/>
    </row>
    <row r="485" spans="2:3" ht="31.5" hidden="1" x14ac:dyDescent="0.2">
      <c r="B485" s="15" t="s">
        <v>46</v>
      </c>
      <c r="C485" s="94">
        <f>SUM(C486:C487)</f>
        <v>0</v>
      </c>
    </row>
    <row r="486" spans="2:3" ht="15.75" hidden="1" x14ac:dyDescent="0.2">
      <c r="B486" s="71" t="s">
        <v>20</v>
      </c>
      <c r="C486" s="11"/>
    </row>
    <row r="487" spans="2:3" ht="16.5" hidden="1" thickBot="1" x14ac:dyDescent="0.25">
      <c r="B487" s="71" t="s">
        <v>3</v>
      </c>
      <c r="C487" s="47"/>
    </row>
    <row r="488" spans="2:3" ht="16.5" thickBot="1" x14ac:dyDescent="0.25">
      <c r="B488" s="52" t="s">
        <v>105</v>
      </c>
      <c r="C488" s="2">
        <f>SUM(C490:C491)</f>
        <v>8100</v>
      </c>
    </row>
    <row r="489" spans="2:3" ht="15.75" x14ac:dyDescent="0.2">
      <c r="B489" s="33" t="s">
        <v>42</v>
      </c>
      <c r="C489" s="10"/>
    </row>
    <row r="490" spans="2:3" ht="15.75" hidden="1" x14ac:dyDescent="0.2">
      <c r="B490" s="71" t="s">
        <v>20</v>
      </c>
      <c r="C490" s="20"/>
    </row>
    <row r="491" spans="2:3" ht="16.5" thickBot="1" x14ac:dyDescent="0.25">
      <c r="B491" s="71" t="s">
        <v>3</v>
      </c>
      <c r="C491" s="12">
        <v>8100</v>
      </c>
    </row>
    <row r="492" spans="2:3" ht="16.5" thickBot="1" x14ac:dyDescent="0.25">
      <c r="B492" s="52" t="s">
        <v>108</v>
      </c>
      <c r="C492" s="64">
        <f>C493+C496</f>
        <v>215616</v>
      </c>
    </row>
    <row r="493" spans="2:3" ht="15.75" x14ac:dyDescent="0.25">
      <c r="B493" s="33" t="s">
        <v>42</v>
      </c>
      <c r="C493" s="115">
        <f>SUM(C494:C495)</f>
        <v>198655</v>
      </c>
    </row>
    <row r="494" spans="2:3" ht="15.75" x14ac:dyDescent="0.2">
      <c r="B494" s="51" t="s">
        <v>2</v>
      </c>
      <c r="C494" s="21">
        <v>800</v>
      </c>
    </row>
    <row r="495" spans="2:3" ht="15.75" x14ac:dyDescent="0.2">
      <c r="B495" s="51" t="s">
        <v>20</v>
      </c>
      <c r="C495" s="21">
        <v>197855</v>
      </c>
    </row>
    <row r="496" spans="2:3" ht="15.75" x14ac:dyDescent="0.25">
      <c r="B496" s="15" t="s">
        <v>112</v>
      </c>
      <c r="C496" s="116">
        <f>SUM(C497:C497)</f>
        <v>16961</v>
      </c>
    </row>
    <row r="497" spans="2:3" ht="16.5" thickBot="1" x14ac:dyDescent="0.25">
      <c r="B497" s="51" t="s">
        <v>20</v>
      </c>
      <c r="C497" s="21">
        <v>16961</v>
      </c>
    </row>
    <row r="498" spans="2:3" ht="16.5" thickBot="1" x14ac:dyDescent="0.3">
      <c r="B498" s="52" t="s">
        <v>48</v>
      </c>
      <c r="C498" s="23">
        <f>SUM(C500:C501)</f>
        <v>97526</v>
      </c>
    </row>
    <row r="499" spans="2:3" ht="15.75" x14ac:dyDescent="0.25">
      <c r="B499" s="33" t="s">
        <v>42</v>
      </c>
      <c r="C499" s="31"/>
    </row>
    <row r="500" spans="2:3" ht="15.75" x14ac:dyDescent="0.2">
      <c r="B500" s="51" t="s">
        <v>20</v>
      </c>
      <c r="C500" s="123">
        <v>46096</v>
      </c>
    </row>
    <row r="501" spans="2:3" ht="16.5" thickBot="1" x14ac:dyDescent="0.25">
      <c r="B501" s="73" t="s">
        <v>3</v>
      </c>
      <c r="C501" s="32">
        <v>51430</v>
      </c>
    </row>
    <row r="502" spans="2:3" ht="16.5" thickBot="1" x14ac:dyDescent="0.3">
      <c r="B502" s="52" t="s">
        <v>80</v>
      </c>
      <c r="C502" s="23">
        <f>C503+C509+C506</f>
        <v>1108626</v>
      </c>
    </row>
    <row r="503" spans="2:3" ht="15.75" x14ac:dyDescent="0.25">
      <c r="B503" s="33" t="s">
        <v>42</v>
      </c>
      <c r="C503" s="132">
        <f>SUM(C504:C505)</f>
        <v>1102438</v>
      </c>
    </row>
    <row r="504" spans="2:3" ht="15.75" x14ac:dyDescent="0.2">
      <c r="B504" s="71" t="s">
        <v>20</v>
      </c>
      <c r="C504" s="123">
        <v>1088680</v>
      </c>
    </row>
    <row r="505" spans="2:3" ht="15.75" x14ac:dyDescent="0.2">
      <c r="B505" s="71" t="s">
        <v>3</v>
      </c>
      <c r="C505" s="123">
        <v>13758</v>
      </c>
    </row>
    <row r="506" spans="2:3" ht="15.75" x14ac:dyDescent="0.25">
      <c r="B506" s="15" t="s">
        <v>111</v>
      </c>
      <c r="C506" s="126">
        <f>SUM(C507:C508)</f>
        <v>6188</v>
      </c>
    </row>
    <row r="507" spans="2:3" ht="15.75" x14ac:dyDescent="0.2">
      <c r="B507" s="71" t="s">
        <v>20</v>
      </c>
      <c r="C507" s="123">
        <v>5125</v>
      </c>
    </row>
    <row r="508" spans="2:3" ht="16.5" thickBot="1" x14ac:dyDescent="0.25">
      <c r="B508" s="71" t="s">
        <v>3</v>
      </c>
      <c r="C508" s="123">
        <v>1063</v>
      </c>
    </row>
    <row r="509" spans="2:3" ht="15.75" hidden="1" x14ac:dyDescent="0.25">
      <c r="B509" s="15" t="s">
        <v>112</v>
      </c>
      <c r="C509" s="126">
        <f>C510+C511</f>
        <v>0</v>
      </c>
    </row>
    <row r="510" spans="2:3" ht="15.75" hidden="1" x14ac:dyDescent="0.2">
      <c r="B510" s="71" t="s">
        <v>20</v>
      </c>
      <c r="C510" s="131"/>
    </row>
    <row r="511" spans="2:3" ht="16.5" hidden="1" thickBot="1" x14ac:dyDescent="0.25">
      <c r="B511" s="71" t="s">
        <v>3</v>
      </c>
      <c r="C511" s="32"/>
    </row>
    <row r="512" spans="2:3" ht="32.25" thickBot="1" x14ac:dyDescent="0.3">
      <c r="B512" s="52" t="s">
        <v>120</v>
      </c>
      <c r="C512" s="26">
        <f>C513+C516+C518</f>
        <v>3682877</v>
      </c>
    </row>
    <row r="513" spans="2:3" ht="15.75" x14ac:dyDescent="0.25">
      <c r="B513" s="33" t="s">
        <v>42</v>
      </c>
      <c r="C513" s="27">
        <f>C514+C515</f>
        <v>165827</v>
      </c>
    </row>
    <row r="514" spans="2:3" ht="15.75" x14ac:dyDescent="0.2">
      <c r="B514" s="51" t="s">
        <v>20</v>
      </c>
      <c r="C514" s="123">
        <v>107754</v>
      </c>
    </row>
    <row r="515" spans="2:3" ht="15.75" x14ac:dyDescent="0.2">
      <c r="B515" s="51" t="s">
        <v>3</v>
      </c>
      <c r="C515" s="123">
        <v>58073</v>
      </c>
    </row>
    <row r="516" spans="2:3" ht="15.75" x14ac:dyDescent="0.25">
      <c r="B516" s="15" t="s">
        <v>111</v>
      </c>
      <c r="C516" s="28">
        <f>C517</f>
        <v>2440231</v>
      </c>
    </row>
    <row r="517" spans="2:3" ht="15.75" x14ac:dyDescent="0.2">
      <c r="B517" s="51" t="s">
        <v>3</v>
      </c>
      <c r="C517" s="21">
        <v>2440231</v>
      </c>
    </row>
    <row r="518" spans="2:3" ht="15.75" x14ac:dyDescent="0.25">
      <c r="B518" s="15" t="s">
        <v>112</v>
      </c>
      <c r="C518" s="28">
        <f>C520</f>
        <v>1076819</v>
      </c>
    </row>
    <row r="519" spans="2:3" ht="15.75" hidden="1" x14ac:dyDescent="0.2">
      <c r="B519" s="51" t="s">
        <v>20</v>
      </c>
      <c r="C519" s="21"/>
    </row>
    <row r="520" spans="2:3" ht="16.5" thickBot="1" x14ac:dyDescent="0.25">
      <c r="B520" s="51" t="s">
        <v>3</v>
      </c>
      <c r="C520" s="22">
        <v>1076819</v>
      </c>
    </row>
    <row r="521" spans="2:3" ht="16.5" hidden="1" thickBot="1" x14ac:dyDescent="0.3">
      <c r="B521" s="52" t="s">
        <v>49</v>
      </c>
      <c r="C521" s="23">
        <f>C522+C525</f>
        <v>0</v>
      </c>
    </row>
    <row r="522" spans="2:3" ht="15.75" hidden="1" x14ac:dyDescent="0.25">
      <c r="B522" s="33" t="s">
        <v>42</v>
      </c>
      <c r="C522" s="30">
        <f>SUM(C523:C524)</f>
        <v>0</v>
      </c>
    </row>
    <row r="523" spans="2:3" ht="15.75" hidden="1" x14ac:dyDescent="0.2">
      <c r="B523" s="81" t="s">
        <v>20</v>
      </c>
      <c r="C523" s="29"/>
    </row>
    <row r="524" spans="2:3" ht="15.75" hidden="1" x14ac:dyDescent="0.2">
      <c r="B524" s="51" t="s">
        <v>3</v>
      </c>
      <c r="C524" s="21"/>
    </row>
    <row r="525" spans="2:3" ht="31.5" hidden="1" x14ac:dyDescent="0.25">
      <c r="B525" s="15" t="s">
        <v>46</v>
      </c>
      <c r="C525" s="28">
        <f>C526</f>
        <v>0</v>
      </c>
    </row>
    <row r="526" spans="2:3" ht="16.5" hidden="1" thickBot="1" x14ac:dyDescent="0.25">
      <c r="B526" s="73" t="s">
        <v>20</v>
      </c>
      <c r="C526" s="22"/>
    </row>
    <row r="527" spans="2:3" ht="16.5" thickBot="1" x14ac:dyDescent="0.3">
      <c r="B527" s="52" t="s">
        <v>52</v>
      </c>
      <c r="C527" s="23">
        <f>C528+C532</f>
        <v>3476513</v>
      </c>
    </row>
    <row r="528" spans="2:3" ht="15.75" x14ac:dyDescent="0.25">
      <c r="B528" s="33" t="s">
        <v>42</v>
      </c>
      <c r="C528" s="27">
        <f>SUM(C529:C531)</f>
        <v>3449233</v>
      </c>
    </row>
    <row r="529" spans="2:3" ht="15.75" x14ac:dyDescent="0.2">
      <c r="B529" s="51" t="s">
        <v>2</v>
      </c>
      <c r="C529" s="21">
        <v>2383021</v>
      </c>
    </row>
    <row r="530" spans="2:3" ht="15.75" x14ac:dyDescent="0.2">
      <c r="B530" s="51" t="s">
        <v>20</v>
      </c>
      <c r="C530" s="21">
        <v>829923</v>
      </c>
    </row>
    <row r="531" spans="2:3" ht="15.75" x14ac:dyDescent="0.2">
      <c r="B531" s="51" t="s">
        <v>3</v>
      </c>
      <c r="C531" s="21">
        <v>236289</v>
      </c>
    </row>
    <row r="532" spans="2:3" ht="15.75" x14ac:dyDescent="0.25">
      <c r="B532" s="15" t="s">
        <v>111</v>
      </c>
      <c r="C532" s="28">
        <f>C533</f>
        <v>27280</v>
      </c>
    </row>
    <row r="533" spans="2:3" ht="16.5" thickBot="1" x14ac:dyDescent="0.25">
      <c r="B533" s="73" t="s">
        <v>20</v>
      </c>
      <c r="C533" s="22">
        <v>27280</v>
      </c>
    </row>
    <row r="534" spans="2:3" ht="16.5" thickBot="1" x14ac:dyDescent="0.3">
      <c r="B534" s="52" t="s">
        <v>98</v>
      </c>
      <c r="C534" s="23">
        <f>SUM(C536:C538)</f>
        <v>846374</v>
      </c>
    </row>
    <row r="535" spans="2:3" ht="15.75" x14ac:dyDescent="0.25">
      <c r="B535" s="33" t="s">
        <v>42</v>
      </c>
      <c r="C535" s="30"/>
    </row>
    <row r="536" spans="2:3" ht="15.75" x14ac:dyDescent="0.2">
      <c r="B536" s="51" t="s">
        <v>2</v>
      </c>
      <c r="C536" s="21">
        <v>754538</v>
      </c>
    </row>
    <row r="537" spans="2:3" ht="15.75" x14ac:dyDescent="0.2">
      <c r="B537" s="51" t="s">
        <v>20</v>
      </c>
      <c r="C537" s="21">
        <v>82333</v>
      </c>
    </row>
    <row r="538" spans="2:3" ht="16.5" thickBot="1" x14ac:dyDescent="0.25">
      <c r="B538" s="73" t="s">
        <v>3</v>
      </c>
      <c r="C538" s="22">
        <v>9503</v>
      </c>
    </row>
    <row r="539" spans="2:3" ht="16.5" thickBot="1" x14ac:dyDescent="0.3">
      <c r="B539" s="52" t="s">
        <v>83</v>
      </c>
      <c r="C539" s="23">
        <f>C540+C543</f>
        <v>842464</v>
      </c>
    </row>
    <row r="540" spans="2:3" ht="15.75" x14ac:dyDescent="0.25">
      <c r="B540" s="33" t="s">
        <v>42</v>
      </c>
      <c r="C540" s="133">
        <f>SUM(C541:C542)</f>
        <v>833449</v>
      </c>
    </row>
    <row r="541" spans="2:3" ht="15.75" x14ac:dyDescent="0.2">
      <c r="B541" s="81" t="s">
        <v>20</v>
      </c>
      <c r="C541" s="21">
        <v>727743</v>
      </c>
    </row>
    <row r="542" spans="2:3" ht="15.75" x14ac:dyDescent="0.2">
      <c r="B542" s="51" t="s">
        <v>3</v>
      </c>
      <c r="C542" s="21">
        <v>105706</v>
      </c>
    </row>
    <row r="543" spans="2:3" ht="15.75" x14ac:dyDescent="0.25">
      <c r="B543" s="15" t="s">
        <v>111</v>
      </c>
      <c r="C543" s="28">
        <f>C544+C545</f>
        <v>9015</v>
      </c>
    </row>
    <row r="544" spans="2:3" ht="15.75" x14ac:dyDescent="0.2">
      <c r="B544" s="67" t="s">
        <v>20</v>
      </c>
      <c r="C544" s="21">
        <v>595</v>
      </c>
    </row>
    <row r="545" spans="2:3" ht="16.5" thickBot="1" x14ac:dyDescent="0.25">
      <c r="B545" s="68" t="s">
        <v>3</v>
      </c>
      <c r="C545" s="22">
        <v>8420</v>
      </c>
    </row>
    <row r="546" spans="2:3" ht="16.5" thickBot="1" x14ac:dyDescent="0.25">
      <c r="B546" s="61" t="s">
        <v>53</v>
      </c>
      <c r="C546" s="2">
        <f>C547+C550</f>
        <v>216720</v>
      </c>
    </row>
    <row r="547" spans="2:3" ht="15.75" x14ac:dyDescent="0.2">
      <c r="B547" s="59" t="s">
        <v>42</v>
      </c>
      <c r="C547" s="10">
        <f>C548+C549</f>
        <v>215162</v>
      </c>
    </row>
    <row r="548" spans="2:3" ht="15.75" x14ac:dyDescent="0.2">
      <c r="B548" s="60" t="s">
        <v>20</v>
      </c>
      <c r="C548" s="9">
        <v>192644</v>
      </c>
    </row>
    <row r="549" spans="2:3" ht="15.75" x14ac:dyDescent="0.2">
      <c r="B549" s="67" t="s">
        <v>3</v>
      </c>
      <c r="C549" s="7">
        <v>22518</v>
      </c>
    </row>
    <row r="550" spans="2:3" ht="15.75" x14ac:dyDescent="0.2">
      <c r="B550" s="15" t="s">
        <v>112</v>
      </c>
      <c r="C550" s="24">
        <f>C551</f>
        <v>1558</v>
      </c>
    </row>
    <row r="551" spans="2:3" ht="16.5" thickBot="1" x14ac:dyDescent="0.25">
      <c r="B551" s="68" t="s">
        <v>3</v>
      </c>
      <c r="C551" s="18">
        <v>1558</v>
      </c>
    </row>
    <row r="552" spans="2:3" ht="16.5" thickBot="1" x14ac:dyDescent="0.25">
      <c r="B552" s="52" t="s">
        <v>54</v>
      </c>
      <c r="C552" s="2">
        <f>C553+C556</f>
        <v>1522843</v>
      </c>
    </row>
    <row r="553" spans="2:3" ht="15.75" x14ac:dyDescent="0.2">
      <c r="B553" s="59" t="s">
        <v>42</v>
      </c>
      <c r="C553" s="10">
        <f>C554+C555</f>
        <v>1522418</v>
      </c>
    </row>
    <row r="554" spans="2:3" ht="15.75" x14ac:dyDescent="0.2">
      <c r="B554" s="51" t="s">
        <v>2</v>
      </c>
      <c r="C554" s="21">
        <v>1483534</v>
      </c>
    </row>
    <row r="555" spans="2:3" ht="15.75" x14ac:dyDescent="0.2">
      <c r="B555" s="51" t="s">
        <v>20</v>
      </c>
      <c r="C555" s="21">
        <v>38884</v>
      </c>
    </row>
    <row r="556" spans="2:3" ht="15.75" x14ac:dyDescent="0.25">
      <c r="B556" s="15" t="s">
        <v>111</v>
      </c>
      <c r="C556" s="28">
        <f>C558+C557</f>
        <v>425</v>
      </c>
    </row>
    <row r="557" spans="2:3" ht="15.75" hidden="1" x14ac:dyDescent="0.2">
      <c r="B557" s="51" t="s">
        <v>2</v>
      </c>
      <c r="C557" s="152"/>
    </row>
    <row r="558" spans="2:3" ht="16.5" thickBot="1" x14ac:dyDescent="0.25">
      <c r="B558" s="68" t="s">
        <v>20</v>
      </c>
      <c r="C558" s="22">
        <v>425</v>
      </c>
    </row>
    <row r="559" spans="2:3" ht="16.5" thickBot="1" x14ac:dyDescent="0.25">
      <c r="B559" s="52" t="s">
        <v>55</v>
      </c>
      <c r="C559" s="2">
        <f>SUM(C561:C562)</f>
        <v>47000</v>
      </c>
    </row>
    <row r="560" spans="2:3" ht="15.75" x14ac:dyDescent="0.2">
      <c r="B560" s="59" t="s">
        <v>42</v>
      </c>
      <c r="C560" s="10"/>
    </row>
    <row r="561" spans="2:3" ht="15.75" x14ac:dyDescent="0.2">
      <c r="B561" s="71" t="s">
        <v>20</v>
      </c>
      <c r="C561" s="107">
        <v>30480</v>
      </c>
    </row>
    <row r="562" spans="2:3" ht="16.5" thickBot="1" x14ac:dyDescent="0.25">
      <c r="B562" s="73" t="s">
        <v>3</v>
      </c>
      <c r="C562" s="32">
        <v>16520</v>
      </c>
    </row>
    <row r="563" spans="2:3" ht="16.5" thickBot="1" x14ac:dyDescent="0.25">
      <c r="B563" s="52" t="s">
        <v>56</v>
      </c>
      <c r="C563" s="2">
        <f>C564+C568</f>
        <v>640401</v>
      </c>
    </row>
    <row r="564" spans="2:3" ht="15.75" x14ac:dyDescent="0.2">
      <c r="B564" s="59" t="s">
        <v>42</v>
      </c>
      <c r="C564" s="10">
        <f>SUM(C565:C567)</f>
        <v>635859</v>
      </c>
    </row>
    <row r="565" spans="2:3" ht="15.75" x14ac:dyDescent="0.2">
      <c r="B565" s="51" t="s">
        <v>2</v>
      </c>
      <c r="C565" s="7">
        <v>246385</v>
      </c>
    </row>
    <row r="566" spans="2:3" ht="15.75" x14ac:dyDescent="0.2">
      <c r="B566" s="51" t="s">
        <v>20</v>
      </c>
      <c r="C566" s="7">
        <v>383823</v>
      </c>
    </row>
    <row r="567" spans="2:3" ht="15.75" x14ac:dyDescent="0.2">
      <c r="B567" s="51" t="s">
        <v>3</v>
      </c>
      <c r="C567" s="7">
        <v>5651</v>
      </c>
    </row>
    <row r="568" spans="2:3" ht="15.75" x14ac:dyDescent="0.2">
      <c r="B568" s="15" t="s">
        <v>111</v>
      </c>
      <c r="C568" s="24">
        <f>C569</f>
        <v>4542</v>
      </c>
    </row>
    <row r="569" spans="2:3" ht="16.5" thickBot="1" x14ac:dyDescent="0.25">
      <c r="B569" s="68" t="s">
        <v>3</v>
      </c>
      <c r="C569" s="18">
        <v>4542</v>
      </c>
    </row>
    <row r="570" spans="2:3" ht="16.5" thickBot="1" x14ac:dyDescent="0.25">
      <c r="B570" s="58" t="s">
        <v>99</v>
      </c>
      <c r="C570" s="2">
        <f>C571+C575+C578</f>
        <v>774507</v>
      </c>
    </row>
    <row r="571" spans="2:3" ht="15.75" x14ac:dyDescent="0.2">
      <c r="B571" s="59" t="s">
        <v>42</v>
      </c>
      <c r="C571" s="65">
        <f>SUM(C572:C574)</f>
        <v>708486</v>
      </c>
    </row>
    <row r="572" spans="2:3" ht="15.75" x14ac:dyDescent="0.2">
      <c r="B572" s="79" t="s">
        <v>2</v>
      </c>
      <c r="C572" s="9">
        <v>201499</v>
      </c>
    </row>
    <row r="573" spans="2:3" ht="15.75" x14ac:dyDescent="0.2">
      <c r="B573" s="51" t="s">
        <v>20</v>
      </c>
      <c r="C573" s="7">
        <v>503493</v>
      </c>
    </row>
    <row r="574" spans="2:3" ht="15.75" x14ac:dyDescent="0.2">
      <c r="B574" s="51" t="s">
        <v>3</v>
      </c>
      <c r="C574" s="7">
        <v>3494</v>
      </c>
    </row>
    <row r="575" spans="2:3" ht="15.75" x14ac:dyDescent="0.2">
      <c r="B575" s="15" t="s">
        <v>111</v>
      </c>
      <c r="C575" s="24">
        <f>SUM(C576:C577)</f>
        <v>32341</v>
      </c>
    </row>
    <row r="576" spans="2:3" ht="15.75" x14ac:dyDescent="0.2">
      <c r="B576" s="71" t="s">
        <v>20</v>
      </c>
      <c r="C576" s="7">
        <v>2138</v>
      </c>
    </row>
    <row r="577" spans="2:3" ht="15.75" x14ac:dyDescent="0.2">
      <c r="B577" s="51" t="s">
        <v>3</v>
      </c>
      <c r="C577" s="7">
        <v>30203</v>
      </c>
    </row>
    <row r="578" spans="2:3" ht="15.75" x14ac:dyDescent="0.2">
      <c r="B578" s="15" t="s">
        <v>112</v>
      </c>
      <c r="C578" s="24">
        <f>C579+C580</f>
        <v>33680</v>
      </c>
    </row>
    <row r="579" spans="2:3" ht="15.75" x14ac:dyDescent="0.2">
      <c r="B579" s="67" t="s">
        <v>20</v>
      </c>
      <c r="C579" s="7">
        <v>31075</v>
      </c>
    </row>
    <row r="580" spans="2:3" ht="16.5" thickBot="1" x14ac:dyDescent="0.25">
      <c r="B580" s="68" t="s">
        <v>3</v>
      </c>
      <c r="C580" s="18">
        <v>2605</v>
      </c>
    </row>
    <row r="581" spans="2:3" ht="15.75" hidden="1" x14ac:dyDescent="0.2">
      <c r="B581" s="167" t="s">
        <v>66</v>
      </c>
      <c r="C581" s="157">
        <f>C582+C584</f>
        <v>0</v>
      </c>
    </row>
    <row r="582" spans="2:3" ht="15.75" hidden="1" x14ac:dyDescent="0.2">
      <c r="B582" s="15" t="s">
        <v>42</v>
      </c>
      <c r="C582" s="24">
        <f>C583</f>
        <v>0</v>
      </c>
    </row>
    <row r="583" spans="2:3" ht="15.75" hidden="1" x14ac:dyDescent="0.2">
      <c r="B583" s="67" t="s">
        <v>3</v>
      </c>
      <c r="C583" s="7"/>
    </row>
    <row r="584" spans="2:3" ht="31.5" hidden="1" x14ac:dyDescent="0.2">
      <c r="B584" s="15" t="s">
        <v>46</v>
      </c>
      <c r="C584" s="24">
        <f>C585</f>
        <v>0</v>
      </c>
    </row>
    <row r="585" spans="2:3" ht="15.75" hidden="1" x14ac:dyDescent="0.2">
      <c r="B585" s="51" t="s">
        <v>3</v>
      </c>
      <c r="C585" s="7"/>
    </row>
    <row r="586" spans="2:3" ht="15.75" hidden="1" x14ac:dyDescent="0.2">
      <c r="B586" s="143" t="s">
        <v>67</v>
      </c>
      <c r="C586" s="144">
        <f>SUM(C588:C590)</f>
        <v>0</v>
      </c>
    </row>
    <row r="587" spans="2:3" ht="15.75" hidden="1" x14ac:dyDescent="0.2">
      <c r="B587" s="15" t="s">
        <v>42</v>
      </c>
      <c r="C587" s="24"/>
    </row>
    <row r="588" spans="2:3" ht="15.75" hidden="1" x14ac:dyDescent="0.2">
      <c r="B588" s="51" t="s">
        <v>2</v>
      </c>
      <c r="C588" s="7"/>
    </row>
    <row r="589" spans="2:3" ht="15.75" hidden="1" x14ac:dyDescent="0.2">
      <c r="B589" s="51" t="s">
        <v>20</v>
      </c>
      <c r="C589" s="7"/>
    </row>
    <row r="590" spans="2:3" ht="15.75" hidden="1" x14ac:dyDescent="0.2">
      <c r="B590" s="51" t="s">
        <v>3</v>
      </c>
      <c r="C590" s="7"/>
    </row>
    <row r="591" spans="2:3" ht="15.75" hidden="1" x14ac:dyDescent="0.2">
      <c r="B591" s="15" t="s">
        <v>95</v>
      </c>
      <c r="C591" s="24">
        <f>C592</f>
        <v>0</v>
      </c>
    </row>
    <row r="592" spans="2:3" ht="16.5" hidden="1" thickBot="1" x14ac:dyDescent="0.25">
      <c r="B592" s="71" t="s">
        <v>20</v>
      </c>
      <c r="C592" s="18"/>
    </row>
    <row r="593" spans="2:3" ht="16.5" thickBot="1" x14ac:dyDescent="0.25">
      <c r="B593" s="52" t="s">
        <v>71</v>
      </c>
      <c r="C593" s="5">
        <f>C594+C598+C602</f>
        <v>821501</v>
      </c>
    </row>
    <row r="594" spans="2:3" ht="15.75" x14ac:dyDescent="0.2">
      <c r="B594" s="33" t="s">
        <v>42</v>
      </c>
      <c r="C594" s="34">
        <f>SUM(C595:C597)</f>
        <v>481639</v>
      </c>
    </row>
    <row r="595" spans="2:3" ht="15.75" hidden="1" x14ac:dyDescent="0.2">
      <c r="B595" s="51" t="s">
        <v>2</v>
      </c>
      <c r="C595" s="19"/>
    </row>
    <row r="596" spans="2:3" ht="15.75" x14ac:dyDescent="0.2">
      <c r="B596" s="51" t="s">
        <v>20</v>
      </c>
      <c r="C596" s="19">
        <v>13750</v>
      </c>
    </row>
    <row r="597" spans="2:3" ht="15.75" x14ac:dyDescent="0.2">
      <c r="B597" s="51" t="s">
        <v>3</v>
      </c>
      <c r="C597" s="19">
        <v>467889</v>
      </c>
    </row>
    <row r="598" spans="2:3" ht="15.75" x14ac:dyDescent="0.2">
      <c r="B598" s="15" t="s">
        <v>111</v>
      </c>
      <c r="C598" s="13">
        <f>SUM(C599:C601)</f>
        <v>243879</v>
      </c>
    </row>
    <row r="599" spans="2:3" ht="15.75" hidden="1" x14ac:dyDescent="0.2">
      <c r="B599" s="51" t="s">
        <v>2</v>
      </c>
      <c r="C599" s="19"/>
    </row>
    <row r="600" spans="2:3" ht="15.75" x14ac:dyDescent="0.2">
      <c r="B600" s="51" t="s">
        <v>20</v>
      </c>
      <c r="C600" s="128">
        <v>7485</v>
      </c>
    </row>
    <row r="601" spans="2:3" ht="15.75" x14ac:dyDescent="0.2">
      <c r="B601" s="51" t="s">
        <v>3</v>
      </c>
      <c r="C601" s="7">
        <v>236394</v>
      </c>
    </row>
    <row r="602" spans="2:3" ht="15.75" x14ac:dyDescent="0.2">
      <c r="B602" s="15" t="s">
        <v>112</v>
      </c>
      <c r="C602" s="24">
        <f>SUM(C603:C604)</f>
        <v>95983</v>
      </c>
    </row>
    <row r="603" spans="2:3" ht="15.75" x14ac:dyDescent="0.2">
      <c r="B603" s="51" t="s">
        <v>20</v>
      </c>
      <c r="C603" s="7">
        <v>40697</v>
      </c>
    </row>
    <row r="604" spans="2:3" ht="16.5" thickBot="1" x14ac:dyDescent="0.25">
      <c r="B604" s="73" t="s">
        <v>3</v>
      </c>
      <c r="C604" s="18">
        <v>55286</v>
      </c>
    </row>
    <row r="605" spans="2:3" ht="16.5" thickBot="1" x14ac:dyDescent="0.25">
      <c r="B605" s="63" t="s">
        <v>68</v>
      </c>
      <c r="C605" s="122">
        <f>C607+C608</f>
        <v>208990</v>
      </c>
    </row>
    <row r="606" spans="2:3" ht="15.75" x14ac:dyDescent="0.2">
      <c r="B606" s="59" t="s">
        <v>42</v>
      </c>
      <c r="C606" s="10"/>
    </row>
    <row r="607" spans="2:3" ht="15.75" x14ac:dyDescent="0.2">
      <c r="B607" s="51" t="s">
        <v>20</v>
      </c>
      <c r="C607" s="7">
        <v>91626</v>
      </c>
    </row>
    <row r="608" spans="2:3" ht="16.5" thickBot="1" x14ac:dyDescent="0.25">
      <c r="B608" s="73" t="s">
        <v>3</v>
      </c>
      <c r="C608" s="18">
        <v>117364</v>
      </c>
    </row>
    <row r="609" spans="2:3" ht="16.5" thickBot="1" x14ac:dyDescent="0.25">
      <c r="B609" s="52" t="s">
        <v>69</v>
      </c>
      <c r="C609" s="2">
        <f>SUM(C611:C612)</f>
        <v>24060</v>
      </c>
    </row>
    <row r="610" spans="2:3" ht="15.75" x14ac:dyDescent="0.2">
      <c r="B610" s="59" t="s">
        <v>42</v>
      </c>
      <c r="C610" s="10"/>
    </row>
    <row r="611" spans="2:3" ht="15.75" x14ac:dyDescent="0.2">
      <c r="B611" s="71" t="s">
        <v>20</v>
      </c>
      <c r="C611" s="107">
        <v>12720</v>
      </c>
    </row>
    <row r="612" spans="2:3" ht="16.5" thickBot="1" x14ac:dyDescent="0.25">
      <c r="B612" s="73" t="s">
        <v>3</v>
      </c>
      <c r="C612" s="32">
        <v>11340</v>
      </c>
    </row>
    <row r="613" spans="2:3" ht="16.5" hidden="1" thickBot="1" x14ac:dyDescent="0.3">
      <c r="B613" s="52" t="s">
        <v>70</v>
      </c>
      <c r="C613" s="23">
        <f>SUM(C615:C616)</f>
        <v>0</v>
      </c>
    </row>
    <row r="614" spans="2:3" ht="15.75" hidden="1" x14ac:dyDescent="0.2">
      <c r="B614" s="33" t="s">
        <v>42</v>
      </c>
      <c r="C614" s="107"/>
    </row>
    <row r="615" spans="2:3" ht="15.75" hidden="1" x14ac:dyDescent="0.2">
      <c r="B615" s="71" t="s">
        <v>20</v>
      </c>
      <c r="C615" s="123"/>
    </row>
    <row r="616" spans="2:3" ht="16.5" hidden="1" thickBot="1" x14ac:dyDescent="0.25">
      <c r="B616" s="73" t="s">
        <v>3</v>
      </c>
      <c r="C616" s="32"/>
    </row>
    <row r="617" spans="2:3" ht="16.5" hidden="1" thickBot="1" x14ac:dyDescent="0.3">
      <c r="B617" s="63" t="s">
        <v>87</v>
      </c>
      <c r="C617" s="125">
        <f>C619</f>
        <v>0</v>
      </c>
    </row>
    <row r="618" spans="2:3" ht="15.75" hidden="1" x14ac:dyDescent="0.25">
      <c r="B618" s="33" t="s">
        <v>42</v>
      </c>
      <c r="C618" s="30"/>
    </row>
    <row r="619" spans="2:3" ht="16.5" hidden="1" thickBot="1" x14ac:dyDescent="0.25">
      <c r="B619" s="75" t="s">
        <v>20</v>
      </c>
      <c r="C619" s="131"/>
    </row>
    <row r="620" spans="2:3" ht="16.5" thickBot="1" x14ac:dyDescent="0.3">
      <c r="B620" s="52" t="s">
        <v>72</v>
      </c>
      <c r="C620" s="23">
        <f>C621+C624+C626</f>
        <v>79388</v>
      </c>
    </row>
    <row r="621" spans="2:3" ht="15.75" x14ac:dyDescent="0.25">
      <c r="B621" s="59" t="s">
        <v>42</v>
      </c>
      <c r="C621" s="30">
        <f>SUM(C622:C623)</f>
        <v>64615</v>
      </c>
    </row>
    <row r="622" spans="2:3" ht="15.75" x14ac:dyDescent="0.2">
      <c r="B622" s="71" t="s">
        <v>20</v>
      </c>
      <c r="C622" s="123">
        <v>48536</v>
      </c>
    </row>
    <row r="623" spans="2:3" ht="15.75" x14ac:dyDescent="0.2">
      <c r="B623" s="75" t="s">
        <v>3</v>
      </c>
      <c r="C623" s="131">
        <v>16079</v>
      </c>
    </row>
    <row r="624" spans="2:3" ht="15.75" x14ac:dyDescent="0.25">
      <c r="B624" s="15" t="s">
        <v>111</v>
      </c>
      <c r="C624" s="126">
        <f>C625</f>
        <v>14340</v>
      </c>
    </row>
    <row r="625" spans="2:3" ht="15.75" x14ac:dyDescent="0.2">
      <c r="B625" s="51" t="s">
        <v>3</v>
      </c>
      <c r="C625" s="123">
        <v>14340</v>
      </c>
    </row>
    <row r="626" spans="2:3" ht="15.75" x14ac:dyDescent="0.25">
      <c r="B626" s="15" t="s">
        <v>112</v>
      </c>
      <c r="C626" s="126">
        <f>C627</f>
        <v>433</v>
      </c>
    </row>
    <row r="627" spans="2:3" ht="16.5" thickBot="1" x14ac:dyDescent="0.25">
      <c r="B627" s="73" t="s">
        <v>3</v>
      </c>
      <c r="C627" s="32">
        <v>433</v>
      </c>
    </row>
    <row r="628" spans="2:3" ht="16.5" hidden="1" thickBot="1" x14ac:dyDescent="0.3">
      <c r="B628" s="52" t="s">
        <v>100</v>
      </c>
      <c r="C628" s="23">
        <f>C629+C632+C634</f>
        <v>0</v>
      </c>
    </row>
    <row r="629" spans="2:3" ht="15.75" hidden="1" x14ac:dyDescent="0.25">
      <c r="B629" s="33" t="s">
        <v>42</v>
      </c>
      <c r="C629" s="30">
        <f>SUM(C630:C631)</f>
        <v>0</v>
      </c>
    </row>
    <row r="630" spans="2:3" ht="15.75" hidden="1" x14ac:dyDescent="0.2">
      <c r="B630" s="51" t="s">
        <v>20</v>
      </c>
      <c r="C630" s="107"/>
    </row>
    <row r="631" spans="2:3" ht="15.75" hidden="1" x14ac:dyDescent="0.2">
      <c r="B631" s="51" t="s">
        <v>3</v>
      </c>
      <c r="C631" s="123"/>
    </row>
    <row r="632" spans="2:3" ht="15.75" hidden="1" x14ac:dyDescent="0.25">
      <c r="B632" s="15" t="s">
        <v>94</v>
      </c>
      <c r="C632" s="126">
        <f>C633</f>
        <v>0</v>
      </c>
    </row>
    <row r="633" spans="2:3" ht="15.75" hidden="1" x14ac:dyDescent="0.2">
      <c r="B633" s="75" t="s">
        <v>3</v>
      </c>
      <c r="C633" s="131"/>
    </row>
    <row r="634" spans="2:3" ht="15.75" hidden="1" x14ac:dyDescent="0.25">
      <c r="B634" s="15" t="s">
        <v>95</v>
      </c>
      <c r="C634" s="126">
        <f>C635+C636</f>
        <v>0</v>
      </c>
    </row>
    <row r="635" spans="2:3" ht="15.75" hidden="1" x14ac:dyDescent="0.2">
      <c r="B635" s="51" t="s">
        <v>20</v>
      </c>
      <c r="C635" s="123"/>
    </row>
    <row r="636" spans="2:3" ht="16.5" hidden="1" thickBot="1" x14ac:dyDescent="0.25">
      <c r="B636" s="73" t="s">
        <v>3</v>
      </c>
      <c r="C636" s="32"/>
    </row>
    <row r="637" spans="2:3" ht="16.5" thickBot="1" x14ac:dyDescent="0.3">
      <c r="B637" s="52" t="s">
        <v>76</v>
      </c>
      <c r="C637" s="23">
        <f>C638+C642+C646</f>
        <v>2517921</v>
      </c>
    </row>
    <row r="638" spans="2:3" ht="15.75" x14ac:dyDescent="0.25">
      <c r="B638" s="33" t="s">
        <v>42</v>
      </c>
      <c r="C638" s="30">
        <f>SUM(C639:C641)</f>
        <v>1827102</v>
      </c>
    </row>
    <row r="639" spans="2:3" ht="15.75" x14ac:dyDescent="0.2">
      <c r="B639" s="51" t="s">
        <v>29</v>
      </c>
      <c r="C639" s="123">
        <v>1167900</v>
      </c>
    </row>
    <row r="640" spans="2:3" ht="15.75" x14ac:dyDescent="0.2">
      <c r="B640" s="51" t="s">
        <v>20</v>
      </c>
      <c r="C640" s="123">
        <v>566098</v>
      </c>
    </row>
    <row r="641" spans="2:3" ht="15.75" x14ac:dyDescent="0.2">
      <c r="B641" s="51" t="s">
        <v>3</v>
      </c>
      <c r="C641" s="123">
        <v>93104</v>
      </c>
    </row>
    <row r="642" spans="2:3" ht="15.75" x14ac:dyDescent="0.25">
      <c r="B642" s="15" t="s">
        <v>111</v>
      </c>
      <c r="C642" s="126">
        <f>SUM(C643:C645)</f>
        <v>14707</v>
      </c>
    </row>
    <row r="643" spans="2:3" ht="15.75" x14ac:dyDescent="0.2">
      <c r="B643" s="51" t="s">
        <v>29</v>
      </c>
      <c r="C643" s="123">
        <v>11920</v>
      </c>
    </row>
    <row r="644" spans="2:3" ht="15.75" x14ac:dyDescent="0.2">
      <c r="B644" s="51" t="s">
        <v>20</v>
      </c>
      <c r="C644" s="131">
        <v>56</v>
      </c>
    </row>
    <row r="645" spans="2:3" ht="15.75" x14ac:dyDescent="0.2">
      <c r="B645" s="75" t="s">
        <v>3</v>
      </c>
      <c r="C645" s="131">
        <v>2731</v>
      </c>
    </row>
    <row r="646" spans="2:3" ht="15.75" x14ac:dyDescent="0.25">
      <c r="B646" s="15" t="s">
        <v>112</v>
      </c>
      <c r="C646" s="126">
        <f>SUM(C647:C648)</f>
        <v>676112</v>
      </c>
    </row>
    <row r="647" spans="2:3" ht="15.75" x14ac:dyDescent="0.2">
      <c r="B647" s="71" t="s">
        <v>20</v>
      </c>
      <c r="C647" s="123">
        <v>899</v>
      </c>
    </row>
    <row r="648" spans="2:3" ht="16.5" thickBot="1" x14ac:dyDescent="0.25">
      <c r="B648" s="73" t="s">
        <v>3</v>
      </c>
      <c r="C648" s="32">
        <v>675213</v>
      </c>
    </row>
    <row r="649" spans="2:3" ht="16.5" thickBot="1" x14ac:dyDescent="0.3">
      <c r="B649" s="52" t="s">
        <v>92</v>
      </c>
      <c r="C649" s="23">
        <f>+C650+C652</f>
        <v>811006</v>
      </c>
    </row>
    <row r="650" spans="2:3" ht="15.75" x14ac:dyDescent="0.25">
      <c r="B650" s="33" t="s">
        <v>42</v>
      </c>
      <c r="C650" s="30">
        <f>C651</f>
        <v>22751</v>
      </c>
    </row>
    <row r="651" spans="2:3" ht="15.75" x14ac:dyDescent="0.2">
      <c r="B651" s="51" t="s">
        <v>3</v>
      </c>
      <c r="C651" s="123">
        <v>22751</v>
      </c>
    </row>
    <row r="652" spans="2:3" ht="15.75" x14ac:dyDescent="0.25">
      <c r="B652" s="15" t="s">
        <v>112</v>
      </c>
      <c r="C652" s="126">
        <f>C653</f>
        <v>788255</v>
      </c>
    </row>
    <row r="653" spans="2:3" ht="16.5" thickBot="1" x14ac:dyDescent="0.25">
      <c r="B653" s="73" t="s">
        <v>3</v>
      </c>
      <c r="C653" s="32">
        <v>788255</v>
      </c>
    </row>
    <row r="654" spans="2:3" ht="16.5" thickBot="1" x14ac:dyDescent="0.3">
      <c r="B654" s="52" t="s">
        <v>107</v>
      </c>
      <c r="C654" s="23">
        <f>C655</f>
        <v>55203737</v>
      </c>
    </row>
    <row r="655" spans="2:3" ht="16.5" thickBot="1" x14ac:dyDescent="0.25">
      <c r="B655" s="158"/>
      <c r="C655" s="159">
        <v>55203737</v>
      </c>
    </row>
    <row r="656" spans="2:3" ht="16.5" thickBot="1" x14ac:dyDescent="0.25">
      <c r="B656" s="58" t="s">
        <v>61</v>
      </c>
      <c r="C656" s="2">
        <f>3041442+7919528+1472507+43571561</f>
        <v>56005038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 Константин</cp:lastModifiedBy>
  <cp:lastPrinted>2015-12-30T05:02:54Z</cp:lastPrinted>
  <dcterms:created xsi:type="dcterms:W3CDTF">2007-01-10T10:16:36Z</dcterms:created>
  <dcterms:modified xsi:type="dcterms:W3CDTF">2015-12-30T05:47:15Z</dcterms:modified>
</cp:coreProperties>
</file>